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65" windowHeight="7710"/>
  </bookViews>
  <sheets>
    <sheet name="SVO (Pomostni)" sheetId="4" r:id="rId1"/>
    <sheet name="Sheet1" sheetId="1" r:id="rId2"/>
    <sheet name="Sheet2" sheetId="2" r:id="rId3"/>
    <sheet name="Sheet3" sheetId="3" r:id="rId4"/>
  </sheets>
  <definedNames>
    <definedName name="_xlnm.Print_Area" localSheetId="0">'SVO (Pomostni)'!$A$1:$G$54</definedName>
    <definedName name="_xlnm.Print_Titles" localSheetId="0">'SVO (Pomostni)'!$A$11:$IV$11</definedName>
  </definedNames>
  <calcPr calcId="145621"/>
</workbook>
</file>

<file path=xl/calcChain.xml><?xml version="1.0" encoding="utf-8"?>
<calcChain xmlns="http://schemas.openxmlformats.org/spreadsheetml/2006/main">
  <c r="G184" i="4" l="1"/>
  <c r="G183" i="4"/>
  <c r="G182" i="4"/>
  <c r="G181" i="4"/>
  <c r="G180" i="4"/>
  <c r="G179" i="4"/>
  <c r="G178" i="4"/>
  <c r="G177" i="4"/>
  <c r="G176" i="4"/>
  <c r="G175" i="4"/>
  <c r="G174" i="4"/>
  <c r="E166" i="4"/>
  <c r="G166" i="4" s="1"/>
  <c r="E165" i="4"/>
  <c r="G165" i="4" s="1"/>
  <c r="G164" i="4"/>
  <c r="E164" i="4"/>
  <c r="G161" i="4"/>
  <c r="E161" i="4"/>
  <c r="E162" i="4" s="1"/>
  <c r="G162" i="4" s="1"/>
  <c r="G160" i="4"/>
  <c r="E160" i="4"/>
  <c r="G158" i="4"/>
  <c r="E158" i="4"/>
  <c r="E159" i="4" s="1"/>
  <c r="G159" i="4" s="1"/>
  <c r="G139" i="4"/>
  <c r="G138" i="4"/>
  <c r="G137" i="4"/>
  <c r="G136" i="4"/>
  <c r="G135" i="4"/>
  <c r="G134" i="4"/>
  <c r="G133" i="4"/>
  <c r="G132" i="4"/>
  <c r="G131" i="4"/>
  <c r="G130" i="4"/>
  <c r="G129" i="4"/>
  <c r="E121" i="4"/>
  <c r="G121" i="4" s="1"/>
  <c r="E120" i="4"/>
  <c r="G120" i="4" s="1"/>
  <c r="E119" i="4"/>
  <c r="G119" i="4" s="1"/>
  <c r="E116" i="4"/>
  <c r="E117" i="4" s="1"/>
  <c r="G117" i="4" s="1"/>
  <c r="E115" i="4"/>
  <c r="G115" i="4" s="1"/>
  <c r="E113" i="4"/>
  <c r="E114" i="4" s="1"/>
  <c r="G114" i="4" s="1"/>
  <c r="G112" i="4"/>
  <c r="E111" i="4"/>
  <c r="G111" i="4" s="1"/>
  <c r="E110" i="4"/>
  <c r="G110" i="4" s="1"/>
  <c r="G89" i="4"/>
  <c r="G88" i="4"/>
  <c r="G87" i="4"/>
  <c r="G86" i="4"/>
  <c r="G85" i="4"/>
  <c r="G84" i="4"/>
  <c r="G83" i="4"/>
  <c r="G82" i="4"/>
  <c r="G81" i="4"/>
  <c r="G80" i="4"/>
  <c r="G79" i="4"/>
  <c r="E71" i="4"/>
  <c r="G71" i="4" s="1"/>
  <c r="E70" i="4"/>
  <c r="G70" i="4" s="1"/>
  <c r="E69" i="4"/>
  <c r="G69" i="4" s="1"/>
  <c r="E66" i="4"/>
  <c r="G66" i="4" s="1"/>
  <c r="E65" i="4"/>
  <c r="G65" i="4" s="1"/>
  <c r="E63" i="4"/>
  <c r="G63" i="4" s="1"/>
  <c r="G43" i="4"/>
  <c r="G42" i="4"/>
  <c r="G41" i="4"/>
  <c r="G40" i="4"/>
  <c r="G39" i="4"/>
  <c r="G38" i="4"/>
  <c r="G37" i="4"/>
  <c r="G36" i="4"/>
  <c r="G35" i="4"/>
  <c r="G34" i="4"/>
  <c r="G33" i="4"/>
  <c r="E25" i="4"/>
  <c r="G25" i="4" s="1"/>
  <c r="E24" i="4"/>
  <c r="G24" i="4" s="1"/>
  <c r="E23" i="4"/>
  <c r="G23" i="4" s="1"/>
  <c r="E20" i="4"/>
  <c r="G20" i="4" s="1"/>
  <c r="E19" i="4"/>
  <c r="G19" i="4" s="1"/>
  <c r="E17" i="4"/>
  <c r="G17" i="4" s="1"/>
  <c r="G16" i="4"/>
  <c r="E15" i="4"/>
  <c r="G15" i="4" s="1"/>
  <c r="E14" i="4"/>
  <c r="G14" i="4" s="1"/>
  <c r="G185" i="4" l="1"/>
  <c r="G113" i="4"/>
  <c r="G116" i="4"/>
  <c r="E163" i="4"/>
  <c r="E167" i="4" s="1"/>
  <c r="G140" i="4"/>
  <c r="G90" i="4"/>
  <c r="G44" i="4"/>
  <c r="E118" i="4"/>
  <c r="E122" i="4" s="1"/>
  <c r="G163" i="4"/>
  <c r="G118" i="4"/>
  <c r="E18" i="4"/>
  <c r="G18" i="4" s="1"/>
  <c r="E21" i="4"/>
  <c r="G21" i="4" s="1"/>
  <c r="E22" i="4"/>
  <c r="E64" i="4"/>
  <c r="G64" i="4" s="1"/>
  <c r="E67" i="4"/>
  <c r="G67" i="4" s="1"/>
  <c r="E68" i="4"/>
  <c r="G22" i="4" l="1"/>
  <c r="E26" i="4"/>
  <c r="E168" i="4"/>
  <c r="G167" i="4"/>
  <c r="G68" i="4"/>
  <c r="E72" i="4"/>
  <c r="E123" i="4"/>
  <c r="G122" i="4"/>
  <c r="G72" i="4" l="1"/>
  <c r="E73" i="4"/>
  <c r="G26" i="4"/>
  <c r="E27" i="4"/>
  <c r="E124" i="4"/>
  <c r="G124" i="4" s="1"/>
  <c r="G125" i="4" s="1"/>
  <c r="G143" i="4" s="1"/>
  <c r="G123" i="4"/>
  <c r="E169" i="4"/>
  <c r="G169" i="4" s="1"/>
  <c r="G168" i="4"/>
  <c r="G170" i="4" l="1"/>
  <c r="G188" i="4" s="1"/>
  <c r="G144" i="4"/>
  <c r="G145" i="4"/>
  <c r="G27" i="4"/>
  <c r="E28" i="4"/>
  <c r="G28" i="4" s="1"/>
  <c r="G29" i="4" s="1"/>
  <c r="G47" i="4" s="1"/>
  <c r="G73" i="4"/>
  <c r="E74" i="4"/>
  <c r="G74" i="4" s="1"/>
  <c r="G75" i="4" s="1"/>
  <c r="G93" i="4" s="1"/>
  <c r="G189" i="4" l="1"/>
  <c r="G190" i="4" s="1"/>
  <c r="G48" i="4"/>
  <c r="G49" i="4" s="1"/>
  <c r="G94" i="4"/>
  <c r="G95" i="4" s="1"/>
</calcChain>
</file>

<file path=xl/sharedStrings.xml><?xml version="1.0" encoding="utf-8"?>
<sst xmlns="http://schemas.openxmlformats.org/spreadsheetml/2006/main" count="267" uniqueCount="64">
  <si>
    <r>
      <t>Обект:</t>
    </r>
    <r>
      <rPr>
        <sz val="11"/>
        <color theme="1"/>
        <rFont val="Calibri"/>
        <family val="2"/>
        <charset val="204"/>
        <scheme val="minor"/>
      </rPr>
      <t xml:space="preserve">      „Улична водопроводна мрежа на с.Ярджиловци, Община Перник” </t>
    </r>
  </si>
  <si>
    <r>
      <t xml:space="preserve">Фаза:      </t>
    </r>
    <r>
      <rPr>
        <sz val="10"/>
        <rFont val="Arial"/>
        <family val="2"/>
      </rPr>
      <t xml:space="preserve">   Т.П.</t>
    </r>
  </si>
  <si>
    <r>
      <t xml:space="preserve">Част:         </t>
    </r>
    <r>
      <rPr>
        <sz val="10"/>
        <rFont val="Arial"/>
        <family val="2"/>
        <charset val="204"/>
      </rPr>
      <t xml:space="preserve"> В и К</t>
    </r>
  </si>
  <si>
    <t xml:space="preserve">ПОМОЩНА  СМЕТКА  - №1 </t>
  </si>
  <si>
    <t xml:space="preserve">Направа на СВО ф25 - / Lср=6м, асфалтова настилка/ </t>
  </si>
  <si>
    <t>N</t>
  </si>
  <si>
    <t>No по ПСД</t>
  </si>
  <si>
    <t>Наименование на вида СМР</t>
  </si>
  <si>
    <t>Ед. мярка</t>
  </si>
  <si>
    <t>По ПСД</t>
  </si>
  <si>
    <t>Коли- чество</t>
  </si>
  <si>
    <t>Ед. цена</t>
  </si>
  <si>
    <t>Стойност /лв/</t>
  </si>
  <si>
    <t>ЧАСТ СТРОИТЕЛНА - СВО / СТРОИТЕЛНА</t>
  </si>
  <si>
    <t>Разваляне и възстановяване на асфалтова настилка -  6 см</t>
  </si>
  <si>
    <t>м2</t>
  </si>
  <si>
    <t xml:space="preserve">Разваляне и възстановяване на тротоарна  настилка </t>
  </si>
  <si>
    <t xml:space="preserve">Разваляне и възстановяване на пътен бордюр </t>
  </si>
  <si>
    <t>м</t>
  </si>
  <si>
    <t>Разваляне и възстановяване на трошенокаменна настилка -  24 см</t>
  </si>
  <si>
    <t>Извозване на строителни отпадъци на депо</t>
  </si>
  <si>
    <t>м3</t>
  </si>
  <si>
    <t>Изкоп с багер з.п. на транспорт - 90%</t>
  </si>
  <si>
    <t>Изкоп укрепен з.п. ръчен -10% &lt;&lt;01-01-041&gt;&gt;</t>
  </si>
  <si>
    <t>Натоварване разкопана з.п. на транспорт &lt;&lt;01-04-032&gt;&gt;</t>
  </si>
  <si>
    <t>Превоз земни почви на депо - 5 км</t>
  </si>
  <si>
    <t>Плътно укрепване изкоп</t>
  </si>
  <si>
    <t>Пясъчна подложка</t>
  </si>
  <si>
    <r>
      <t xml:space="preserve">Засипка до </t>
    </r>
    <r>
      <rPr>
        <sz val="9"/>
        <color rgb="FF0070C0"/>
        <rFont val="Arial"/>
        <family val="2"/>
        <charset val="204"/>
      </rPr>
      <t>15</t>
    </r>
    <r>
      <rPr>
        <sz val="9"/>
        <rFont val="Arial"/>
        <family val="2"/>
      </rPr>
      <t xml:space="preserve"> см над теме тръба с пясък</t>
    </r>
  </si>
  <si>
    <t>Превоз земни почви от депо в за обратен насип</t>
  </si>
  <si>
    <t xml:space="preserve">Уплътняване земни почви на пластове 20 см с пневматична трамбовка </t>
  </si>
  <si>
    <t xml:space="preserve">Обратен насип от земни почви до пътна основа </t>
  </si>
  <si>
    <t>Доставка на РЕ тръба DN 25</t>
  </si>
  <si>
    <t>Монтаж на РЕ тръба DN 25 &lt;&lt;09-50-059&gt;&gt;</t>
  </si>
  <si>
    <t>Доставка и монтаж на Водовземна скоба ф 90, ф110, ф125, ф140, ф160/3/4''</t>
  </si>
  <si>
    <t>бр.</t>
  </si>
  <si>
    <t>Доставка и монтаж на РЕ Коляно  б.вр. М.р. DN 25</t>
  </si>
  <si>
    <t>Доставка и монтаж на РЕ Адаптор  б.вр. М. р. DN 25</t>
  </si>
  <si>
    <t>Доставка и монтаж на РЕ Адаптор  б.вр. Ж. р. DN 25</t>
  </si>
  <si>
    <t>Доставка и монтаж на ТСК 3/4'' (с охранителна гарнитура)</t>
  </si>
  <si>
    <t>Доставка и монтаж на Детекторна лента с метална нишка</t>
  </si>
  <si>
    <t>Доставка и монтаж на сигнална лента</t>
  </si>
  <si>
    <t>Изпитване на водопровод</t>
  </si>
  <si>
    <t>Дезинфекция на водопровод</t>
  </si>
  <si>
    <t>ЧАСТ МОНТАЖНА СВО / МОНТАЖНА</t>
  </si>
  <si>
    <t>СУМА</t>
  </si>
  <si>
    <t>ДДС 20%</t>
  </si>
  <si>
    <t>СТОЙНОСТ С ДДС</t>
  </si>
  <si>
    <t>ПОМОЩНА  СМЕТКА  - №2</t>
  </si>
  <si>
    <t xml:space="preserve">Направа на СВО ф25 - / Lср=6м, трошенокаменна настилка/ </t>
  </si>
  <si>
    <t>Разваляне и възстановяване на трошенокаменна настилка -  30 см</t>
  </si>
  <si>
    <t>Монтаж на РЕ тръба DN 25</t>
  </si>
  <si>
    <t>Доставка и монтаж на Водовземна скоба ф 90/3/4''</t>
  </si>
  <si>
    <t>ПОМОЩНА  СМЕТКА  - №3</t>
  </si>
  <si>
    <t xml:space="preserve">Направа на СВО ф63 - / Lср=6м, асфалтова настилка/ </t>
  </si>
  <si>
    <t>Доставка на РЕ тръба DN 63</t>
  </si>
  <si>
    <t>Монтаж на РЕ тръба DN 63</t>
  </si>
  <si>
    <t>Доставка и монтаж на РЕ Тройник на заварка DN 90/63</t>
  </si>
  <si>
    <t>Доставка и монтаж на РЕ Коляно  б.вр. М.р. DN 63</t>
  </si>
  <si>
    <t>Доставка и монтаж на РЕ Адаптор  б.вр. М. р. DN 63</t>
  </si>
  <si>
    <t>Доставка и монтаж на РЕ Адаптор  б.вр. Ж. р. DN 63</t>
  </si>
  <si>
    <t>Доставка и монтаж на ТСК 2'' (с охранителна гарнитура)</t>
  </si>
  <si>
    <t>ПОМОЩНА  СМЕТКА  - №4</t>
  </si>
  <si>
    <t xml:space="preserve">Направа на СВО ф63 - / Lср=6м, трошенокаменна настилка/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</si>
</sst>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9"/>
      <color rgb="FF0070C0"/>
      <name val="Arial"/>
      <family val="2"/>
      <charset val="204"/>
    </font>
    <font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Fill="1"/>
    <xf numFmtId="0" fontId="5" fillId="0" borderId="0" xfId="1" applyFont="1"/>
    <xf numFmtId="0" fontId="5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0" fontId="1" fillId="0" borderId="2" xfId="1" applyBorder="1" applyAlignment="1">
      <alignment wrapText="1"/>
    </xf>
    <xf numFmtId="0" fontId="7" fillId="0" borderId="2" xfId="1" applyFont="1" applyBorder="1" applyAlignment="1">
      <alignment horizontal="right"/>
    </xf>
    <xf numFmtId="0" fontId="6" fillId="0" borderId="2" xfId="1" applyFont="1" applyBorder="1" applyAlignment="1">
      <alignment wrapText="1"/>
    </xf>
    <xf numFmtId="0" fontId="7" fillId="0" borderId="2" xfId="1" quotePrefix="1" applyFont="1" applyBorder="1" applyAlignment="1">
      <alignment wrapText="1"/>
    </xf>
    <xf numFmtId="0" fontId="7" fillId="0" borderId="2" xfId="1" quotePrefix="1" applyFont="1" applyBorder="1" applyAlignment="1">
      <alignment horizontal="center"/>
    </xf>
    <xf numFmtId="2" fontId="7" fillId="0" borderId="2" xfId="1" applyNumberFormat="1" applyFont="1" applyBorder="1" applyAlignment="1">
      <alignment horizontal="right"/>
    </xf>
    <xf numFmtId="0" fontId="7" fillId="0" borderId="2" xfId="1" applyFont="1" applyBorder="1" applyAlignment="1">
      <alignment wrapText="1"/>
    </xf>
    <xf numFmtId="0" fontId="7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wrapText="1"/>
    </xf>
    <xf numFmtId="0" fontId="7" fillId="2" borderId="2" xfId="1" applyFont="1" applyFill="1" applyBorder="1" applyAlignment="1">
      <alignment horizontal="right"/>
    </xf>
    <xf numFmtId="0" fontId="6" fillId="2" borderId="2" xfId="1" applyFont="1" applyFill="1" applyBorder="1" applyAlignment="1">
      <alignment horizontal="right"/>
    </xf>
    <xf numFmtId="0" fontId="1" fillId="0" borderId="2" xfId="1" applyBorder="1"/>
    <xf numFmtId="0" fontId="9" fillId="0" borderId="2" xfId="1" quotePrefix="1" applyFont="1" applyBorder="1" applyAlignment="1">
      <alignment wrapText="1"/>
    </xf>
    <xf numFmtId="0" fontId="1" fillId="2" borderId="2" xfId="1" applyFill="1" applyBorder="1"/>
    <xf numFmtId="0" fontId="6" fillId="2" borderId="2" xfId="1" quotePrefix="1" applyFont="1" applyFill="1" applyBorder="1" applyAlignment="1">
      <alignment wrapText="1"/>
    </xf>
    <xf numFmtId="0" fontId="7" fillId="0" borderId="2" xfId="1" applyFont="1" applyBorder="1"/>
    <xf numFmtId="0" fontId="10" fillId="3" borderId="2" xfId="1" applyFont="1" applyFill="1" applyBorder="1"/>
    <xf numFmtId="0" fontId="2" fillId="3" borderId="2" xfId="1" applyFont="1" applyFill="1" applyBorder="1"/>
    <xf numFmtId="0" fontId="10" fillId="3" borderId="2" xfId="1" applyFont="1" applyFill="1" applyBorder="1" applyAlignment="1">
      <alignment horizontal="right"/>
    </xf>
    <xf numFmtId="2" fontId="11" fillId="3" borderId="2" xfId="1" applyNumberFormat="1" applyFont="1" applyFill="1" applyBorder="1" applyAlignment="1">
      <alignment horizontal="right"/>
    </xf>
    <xf numFmtId="0" fontId="6" fillId="0" borderId="2" xfId="1" applyFont="1" applyFill="1" applyBorder="1" applyAlignment="1">
      <alignment wrapText="1"/>
    </xf>
    <xf numFmtId="2" fontId="11" fillId="0" borderId="2" xfId="1" applyNumberFormat="1" applyFont="1" applyBorder="1"/>
    <xf numFmtId="0" fontId="1" fillId="3" borderId="2" xfId="1" applyFill="1" applyBorder="1"/>
    <xf numFmtId="2" fontId="11" fillId="3" borderId="2" xfId="1" applyNumberFormat="1" applyFont="1" applyFill="1" applyBorder="1"/>
    <xf numFmtId="0" fontId="1" fillId="0" borderId="0" xfId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quotePrefix="1" applyFont="1" applyFill="1" applyBorder="1" applyAlignment="1">
      <alignment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</cellXfs>
  <cellStyles count="2">
    <cellStyle name="Normal 2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topLeftCell="A157" workbookViewId="0">
      <selection activeCell="H15" sqref="H15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37" style="1" customWidth="1"/>
    <col min="4" max="4" width="8" style="1" customWidth="1"/>
    <col min="5" max="5" width="9.85546875" style="1" customWidth="1"/>
    <col min="6" max="6" width="10.85546875" style="1" customWidth="1"/>
    <col min="7" max="7" width="12.5703125" style="1" customWidth="1"/>
    <col min="8" max="256" width="9.140625" style="1"/>
    <col min="257" max="257" width="3.7109375" style="1" customWidth="1"/>
    <col min="258" max="258" width="5.85546875" style="1" customWidth="1"/>
    <col min="259" max="259" width="37" style="1" customWidth="1"/>
    <col min="260" max="260" width="8" style="1" customWidth="1"/>
    <col min="261" max="261" width="9.85546875" style="1" customWidth="1"/>
    <col min="262" max="262" width="10.85546875" style="1" customWidth="1"/>
    <col min="263" max="263" width="12.5703125" style="1" customWidth="1"/>
    <col min="264" max="512" width="9.140625" style="1"/>
    <col min="513" max="513" width="3.7109375" style="1" customWidth="1"/>
    <col min="514" max="514" width="5.85546875" style="1" customWidth="1"/>
    <col min="515" max="515" width="37" style="1" customWidth="1"/>
    <col min="516" max="516" width="8" style="1" customWidth="1"/>
    <col min="517" max="517" width="9.85546875" style="1" customWidth="1"/>
    <col min="518" max="518" width="10.85546875" style="1" customWidth="1"/>
    <col min="519" max="519" width="12.5703125" style="1" customWidth="1"/>
    <col min="520" max="768" width="9.140625" style="1"/>
    <col min="769" max="769" width="3.7109375" style="1" customWidth="1"/>
    <col min="770" max="770" width="5.85546875" style="1" customWidth="1"/>
    <col min="771" max="771" width="37" style="1" customWidth="1"/>
    <col min="772" max="772" width="8" style="1" customWidth="1"/>
    <col min="773" max="773" width="9.85546875" style="1" customWidth="1"/>
    <col min="774" max="774" width="10.85546875" style="1" customWidth="1"/>
    <col min="775" max="775" width="12.5703125" style="1" customWidth="1"/>
    <col min="776" max="1024" width="9.140625" style="1"/>
    <col min="1025" max="1025" width="3.7109375" style="1" customWidth="1"/>
    <col min="1026" max="1026" width="5.85546875" style="1" customWidth="1"/>
    <col min="1027" max="1027" width="37" style="1" customWidth="1"/>
    <col min="1028" max="1028" width="8" style="1" customWidth="1"/>
    <col min="1029" max="1029" width="9.85546875" style="1" customWidth="1"/>
    <col min="1030" max="1030" width="10.85546875" style="1" customWidth="1"/>
    <col min="1031" max="1031" width="12.5703125" style="1" customWidth="1"/>
    <col min="1032" max="1280" width="9.140625" style="1"/>
    <col min="1281" max="1281" width="3.7109375" style="1" customWidth="1"/>
    <col min="1282" max="1282" width="5.85546875" style="1" customWidth="1"/>
    <col min="1283" max="1283" width="37" style="1" customWidth="1"/>
    <col min="1284" max="1284" width="8" style="1" customWidth="1"/>
    <col min="1285" max="1285" width="9.85546875" style="1" customWidth="1"/>
    <col min="1286" max="1286" width="10.85546875" style="1" customWidth="1"/>
    <col min="1287" max="1287" width="12.5703125" style="1" customWidth="1"/>
    <col min="1288" max="1536" width="9.140625" style="1"/>
    <col min="1537" max="1537" width="3.7109375" style="1" customWidth="1"/>
    <col min="1538" max="1538" width="5.85546875" style="1" customWidth="1"/>
    <col min="1539" max="1539" width="37" style="1" customWidth="1"/>
    <col min="1540" max="1540" width="8" style="1" customWidth="1"/>
    <col min="1541" max="1541" width="9.85546875" style="1" customWidth="1"/>
    <col min="1542" max="1542" width="10.85546875" style="1" customWidth="1"/>
    <col min="1543" max="1543" width="12.5703125" style="1" customWidth="1"/>
    <col min="1544" max="1792" width="9.140625" style="1"/>
    <col min="1793" max="1793" width="3.7109375" style="1" customWidth="1"/>
    <col min="1794" max="1794" width="5.85546875" style="1" customWidth="1"/>
    <col min="1795" max="1795" width="37" style="1" customWidth="1"/>
    <col min="1796" max="1796" width="8" style="1" customWidth="1"/>
    <col min="1797" max="1797" width="9.85546875" style="1" customWidth="1"/>
    <col min="1798" max="1798" width="10.85546875" style="1" customWidth="1"/>
    <col min="1799" max="1799" width="12.5703125" style="1" customWidth="1"/>
    <col min="1800" max="2048" width="9.140625" style="1"/>
    <col min="2049" max="2049" width="3.7109375" style="1" customWidth="1"/>
    <col min="2050" max="2050" width="5.85546875" style="1" customWidth="1"/>
    <col min="2051" max="2051" width="37" style="1" customWidth="1"/>
    <col min="2052" max="2052" width="8" style="1" customWidth="1"/>
    <col min="2053" max="2053" width="9.85546875" style="1" customWidth="1"/>
    <col min="2054" max="2054" width="10.85546875" style="1" customWidth="1"/>
    <col min="2055" max="2055" width="12.5703125" style="1" customWidth="1"/>
    <col min="2056" max="2304" width="9.140625" style="1"/>
    <col min="2305" max="2305" width="3.7109375" style="1" customWidth="1"/>
    <col min="2306" max="2306" width="5.85546875" style="1" customWidth="1"/>
    <col min="2307" max="2307" width="37" style="1" customWidth="1"/>
    <col min="2308" max="2308" width="8" style="1" customWidth="1"/>
    <col min="2309" max="2309" width="9.85546875" style="1" customWidth="1"/>
    <col min="2310" max="2310" width="10.85546875" style="1" customWidth="1"/>
    <col min="2311" max="2311" width="12.5703125" style="1" customWidth="1"/>
    <col min="2312" max="2560" width="9.140625" style="1"/>
    <col min="2561" max="2561" width="3.7109375" style="1" customWidth="1"/>
    <col min="2562" max="2562" width="5.85546875" style="1" customWidth="1"/>
    <col min="2563" max="2563" width="37" style="1" customWidth="1"/>
    <col min="2564" max="2564" width="8" style="1" customWidth="1"/>
    <col min="2565" max="2565" width="9.85546875" style="1" customWidth="1"/>
    <col min="2566" max="2566" width="10.85546875" style="1" customWidth="1"/>
    <col min="2567" max="2567" width="12.5703125" style="1" customWidth="1"/>
    <col min="2568" max="2816" width="9.140625" style="1"/>
    <col min="2817" max="2817" width="3.7109375" style="1" customWidth="1"/>
    <col min="2818" max="2818" width="5.85546875" style="1" customWidth="1"/>
    <col min="2819" max="2819" width="37" style="1" customWidth="1"/>
    <col min="2820" max="2820" width="8" style="1" customWidth="1"/>
    <col min="2821" max="2821" width="9.85546875" style="1" customWidth="1"/>
    <col min="2822" max="2822" width="10.85546875" style="1" customWidth="1"/>
    <col min="2823" max="2823" width="12.5703125" style="1" customWidth="1"/>
    <col min="2824" max="3072" width="9.140625" style="1"/>
    <col min="3073" max="3073" width="3.7109375" style="1" customWidth="1"/>
    <col min="3074" max="3074" width="5.85546875" style="1" customWidth="1"/>
    <col min="3075" max="3075" width="37" style="1" customWidth="1"/>
    <col min="3076" max="3076" width="8" style="1" customWidth="1"/>
    <col min="3077" max="3077" width="9.85546875" style="1" customWidth="1"/>
    <col min="3078" max="3078" width="10.85546875" style="1" customWidth="1"/>
    <col min="3079" max="3079" width="12.5703125" style="1" customWidth="1"/>
    <col min="3080" max="3328" width="9.140625" style="1"/>
    <col min="3329" max="3329" width="3.7109375" style="1" customWidth="1"/>
    <col min="3330" max="3330" width="5.85546875" style="1" customWidth="1"/>
    <col min="3331" max="3331" width="37" style="1" customWidth="1"/>
    <col min="3332" max="3332" width="8" style="1" customWidth="1"/>
    <col min="3333" max="3333" width="9.85546875" style="1" customWidth="1"/>
    <col min="3334" max="3334" width="10.85546875" style="1" customWidth="1"/>
    <col min="3335" max="3335" width="12.5703125" style="1" customWidth="1"/>
    <col min="3336" max="3584" width="9.140625" style="1"/>
    <col min="3585" max="3585" width="3.7109375" style="1" customWidth="1"/>
    <col min="3586" max="3586" width="5.85546875" style="1" customWidth="1"/>
    <col min="3587" max="3587" width="37" style="1" customWidth="1"/>
    <col min="3588" max="3588" width="8" style="1" customWidth="1"/>
    <col min="3589" max="3589" width="9.85546875" style="1" customWidth="1"/>
    <col min="3590" max="3590" width="10.85546875" style="1" customWidth="1"/>
    <col min="3591" max="3591" width="12.5703125" style="1" customWidth="1"/>
    <col min="3592" max="3840" width="9.140625" style="1"/>
    <col min="3841" max="3841" width="3.7109375" style="1" customWidth="1"/>
    <col min="3842" max="3842" width="5.85546875" style="1" customWidth="1"/>
    <col min="3843" max="3843" width="37" style="1" customWidth="1"/>
    <col min="3844" max="3844" width="8" style="1" customWidth="1"/>
    <col min="3845" max="3845" width="9.85546875" style="1" customWidth="1"/>
    <col min="3846" max="3846" width="10.85546875" style="1" customWidth="1"/>
    <col min="3847" max="3847" width="12.5703125" style="1" customWidth="1"/>
    <col min="3848" max="4096" width="9.140625" style="1"/>
    <col min="4097" max="4097" width="3.7109375" style="1" customWidth="1"/>
    <col min="4098" max="4098" width="5.85546875" style="1" customWidth="1"/>
    <col min="4099" max="4099" width="37" style="1" customWidth="1"/>
    <col min="4100" max="4100" width="8" style="1" customWidth="1"/>
    <col min="4101" max="4101" width="9.85546875" style="1" customWidth="1"/>
    <col min="4102" max="4102" width="10.85546875" style="1" customWidth="1"/>
    <col min="4103" max="4103" width="12.5703125" style="1" customWidth="1"/>
    <col min="4104" max="4352" width="9.140625" style="1"/>
    <col min="4353" max="4353" width="3.7109375" style="1" customWidth="1"/>
    <col min="4354" max="4354" width="5.85546875" style="1" customWidth="1"/>
    <col min="4355" max="4355" width="37" style="1" customWidth="1"/>
    <col min="4356" max="4356" width="8" style="1" customWidth="1"/>
    <col min="4357" max="4357" width="9.85546875" style="1" customWidth="1"/>
    <col min="4358" max="4358" width="10.85546875" style="1" customWidth="1"/>
    <col min="4359" max="4359" width="12.5703125" style="1" customWidth="1"/>
    <col min="4360" max="4608" width="9.140625" style="1"/>
    <col min="4609" max="4609" width="3.7109375" style="1" customWidth="1"/>
    <col min="4610" max="4610" width="5.85546875" style="1" customWidth="1"/>
    <col min="4611" max="4611" width="37" style="1" customWidth="1"/>
    <col min="4612" max="4612" width="8" style="1" customWidth="1"/>
    <col min="4613" max="4613" width="9.85546875" style="1" customWidth="1"/>
    <col min="4614" max="4614" width="10.85546875" style="1" customWidth="1"/>
    <col min="4615" max="4615" width="12.5703125" style="1" customWidth="1"/>
    <col min="4616" max="4864" width="9.140625" style="1"/>
    <col min="4865" max="4865" width="3.7109375" style="1" customWidth="1"/>
    <col min="4866" max="4866" width="5.85546875" style="1" customWidth="1"/>
    <col min="4867" max="4867" width="37" style="1" customWidth="1"/>
    <col min="4868" max="4868" width="8" style="1" customWidth="1"/>
    <col min="4869" max="4869" width="9.85546875" style="1" customWidth="1"/>
    <col min="4870" max="4870" width="10.85546875" style="1" customWidth="1"/>
    <col min="4871" max="4871" width="12.5703125" style="1" customWidth="1"/>
    <col min="4872" max="5120" width="9.140625" style="1"/>
    <col min="5121" max="5121" width="3.7109375" style="1" customWidth="1"/>
    <col min="5122" max="5122" width="5.85546875" style="1" customWidth="1"/>
    <col min="5123" max="5123" width="37" style="1" customWidth="1"/>
    <col min="5124" max="5124" width="8" style="1" customWidth="1"/>
    <col min="5125" max="5125" width="9.85546875" style="1" customWidth="1"/>
    <col min="5126" max="5126" width="10.85546875" style="1" customWidth="1"/>
    <col min="5127" max="5127" width="12.5703125" style="1" customWidth="1"/>
    <col min="5128" max="5376" width="9.140625" style="1"/>
    <col min="5377" max="5377" width="3.7109375" style="1" customWidth="1"/>
    <col min="5378" max="5378" width="5.85546875" style="1" customWidth="1"/>
    <col min="5379" max="5379" width="37" style="1" customWidth="1"/>
    <col min="5380" max="5380" width="8" style="1" customWidth="1"/>
    <col min="5381" max="5381" width="9.85546875" style="1" customWidth="1"/>
    <col min="5382" max="5382" width="10.85546875" style="1" customWidth="1"/>
    <col min="5383" max="5383" width="12.5703125" style="1" customWidth="1"/>
    <col min="5384" max="5632" width="9.140625" style="1"/>
    <col min="5633" max="5633" width="3.7109375" style="1" customWidth="1"/>
    <col min="5634" max="5634" width="5.85546875" style="1" customWidth="1"/>
    <col min="5635" max="5635" width="37" style="1" customWidth="1"/>
    <col min="5636" max="5636" width="8" style="1" customWidth="1"/>
    <col min="5637" max="5637" width="9.85546875" style="1" customWidth="1"/>
    <col min="5638" max="5638" width="10.85546875" style="1" customWidth="1"/>
    <col min="5639" max="5639" width="12.5703125" style="1" customWidth="1"/>
    <col min="5640" max="5888" width="9.140625" style="1"/>
    <col min="5889" max="5889" width="3.7109375" style="1" customWidth="1"/>
    <col min="5890" max="5890" width="5.85546875" style="1" customWidth="1"/>
    <col min="5891" max="5891" width="37" style="1" customWidth="1"/>
    <col min="5892" max="5892" width="8" style="1" customWidth="1"/>
    <col min="5893" max="5893" width="9.85546875" style="1" customWidth="1"/>
    <col min="5894" max="5894" width="10.85546875" style="1" customWidth="1"/>
    <col min="5895" max="5895" width="12.5703125" style="1" customWidth="1"/>
    <col min="5896" max="6144" width="9.140625" style="1"/>
    <col min="6145" max="6145" width="3.7109375" style="1" customWidth="1"/>
    <col min="6146" max="6146" width="5.85546875" style="1" customWidth="1"/>
    <col min="6147" max="6147" width="37" style="1" customWidth="1"/>
    <col min="6148" max="6148" width="8" style="1" customWidth="1"/>
    <col min="6149" max="6149" width="9.85546875" style="1" customWidth="1"/>
    <col min="6150" max="6150" width="10.85546875" style="1" customWidth="1"/>
    <col min="6151" max="6151" width="12.5703125" style="1" customWidth="1"/>
    <col min="6152" max="6400" width="9.140625" style="1"/>
    <col min="6401" max="6401" width="3.7109375" style="1" customWidth="1"/>
    <col min="6402" max="6402" width="5.85546875" style="1" customWidth="1"/>
    <col min="6403" max="6403" width="37" style="1" customWidth="1"/>
    <col min="6404" max="6404" width="8" style="1" customWidth="1"/>
    <col min="6405" max="6405" width="9.85546875" style="1" customWidth="1"/>
    <col min="6406" max="6406" width="10.85546875" style="1" customWidth="1"/>
    <col min="6407" max="6407" width="12.5703125" style="1" customWidth="1"/>
    <col min="6408" max="6656" width="9.140625" style="1"/>
    <col min="6657" max="6657" width="3.7109375" style="1" customWidth="1"/>
    <col min="6658" max="6658" width="5.85546875" style="1" customWidth="1"/>
    <col min="6659" max="6659" width="37" style="1" customWidth="1"/>
    <col min="6660" max="6660" width="8" style="1" customWidth="1"/>
    <col min="6661" max="6661" width="9.85546875" style="1" customWidth="1"/>
    <col min="6662" max="6662" width="10.85546875" style="1" customWidth="1"/>
    <col min="6663" max="6663" width="12.5703125" style="1" customWidth="1"/>
    <col min="6664" max="6912" width="9.140625" style="1"/>
    <col min="6913" max="6913" width="3.7109375" style="1" customWidth="1"/>
    <col min="6914" max="6914" width="5.85546875" style="1" customWidth="1"/>
    <col min="6915" max="6915" width="37" style="1" customWidth="1"/>
    <col min="6916" max="6916" width="8" style="1" customWidth="1"/>
    <col min="6917" max="6917" width="9.85546875" style="1" customWidth="1"/>
    <col min="6918" max="6918" width="10.85546875" style="1" customWidth="1"/>
    <col min="6919" max="6919" width="12.5703125" style="1" customWidth="1"/>
    <col min="6920" max="7168" width="9.140625" style="1"/>
    <col min="7169" max="7169" width="3.7109375" style="1" customWidth="1"/>
    <col min="7170" max="7170" width="5.85546875" style="1" customWidth="1"/>
    <col min="7171" max="7171" width="37" style="1" customWidth="1"/>
    <col min="7172" max="7172" width="8" style="1" customWidth="1"/>
    <col min="7173" max="7173" width="9.85546875" style="1" customWidth="1"/>
    <col min="7174" max="7174" width="10.85546875" style="1" customWidth="1"/>
    <col min="7175" max="7175" width="12.5703125" style="1" customWidth="1"/>
    <col min="7176" max="7424" width="9.140625" style="1"/>
    <col min="7425" max="7425" width="3.7109375" style="1" customWidth="1"/>
    <col min="7426" max="7426" width="5.85546875" style="1" customWidth="1"/>
    <col min="7427" max="7427" width="37" style="1" customWidth="1"/>
    <col min="7428" max="7428" width="8" style="1" customWidth="1"/>
    <col min="7429" max="7429" width="9.85546875" style="1" customWidth="1"/>
    <col min="7430" max="7430" width="10.85546875" style="1" customWidth="1"/>
    <col min="7431" max="7431" width="12.5703125" style="1" customWidth="1"/>
    <col min="7432" max="7680" width="9.140625" style="1"/>
    <col min="7681" max="7681" width="3.7109375" style="1" customWidth="1"/>
    <col min="7682" max="7682" width="5.85546875" style="1" customWidth="1"/>
    <col min="7683" max="7683" width="37" style="1" customWidth="1"/>
    <col min="7684" max="7684" width="8" style="1" customWidth="1"/>
    <col min="7685" max="7685" width="9.85546875" style="1" customWidth="1"/>
    <col min="7686" max="7686" width="10.85546875" style="1" customWidth="1"/>
    <col min="7687" max="7687" width="12.5703125" style="1" customWidth="1"/>
    <col min="7688" max="7936" width="9.140625" style="1"/>
    <col min="7937" max="7937" width="3.7109375" style="1" customWidth="1"/>
    <col min="7938" max="7938" width="5.85546875" style="1" customWidth="1"/>
    <col min="7939" max="7939" width="37" style="1" customWidth="1"/>
    <col min="7940" max="7940" width="8" style="1" customWidth="1"/>
    <col min="7941" max="7941" width="9.85546875" style="1" customWidth="1"/>
    <col min="7942" max="7942" width="10.85546875" style="1" customWidth="1"/>
    <col min="7943" max="7943" width="12.5703125" style="1" customWidth="1"/>
    <col min="7944" max="8192" width="9.140625" style="1"/>
    <col min="8193" max="8193" width="3.7109375" style="1" customWidth="1"/>
    <col min="8194" max="8194" width="5.85546875" style="1" customWidth="1"/>
    <col min="8195" max="8195" width="37" style="1" customWidth="1"/>
    <col min="8196" max="8196" width="8" style="1" customWidth="1"/>
    <col min="8197" max="8197" width="9.85546875" style="1" customWidth="1"/>
    <col min="8198" max="8198" width="10.85546875" style="1" customWidth="1"/>
    <col min="8199" max="8199" width="12.5703125" style="1" customWidth="1"/>
    <col min="8200" max="8448" width="9.140625" style="1"/>
    <col min="8449" max="8449" width="3.7109375" style="1" customWidth="1"/>
    <col min="8450" max="8450" width="5.85546875" style="1" customWidth="1"/>
    <col min="8451" max="8451" width="37" style="1" customWidth="1"/>
    <col min="8452" max="8452" width="8" style="1" customWidth="1"/>
    <col min="8453" max="8453" width="9.85546875" style="1" customWidth="1"/>
    <col min="8454" max="8454" width="10.85546875" style="1" customWidth="1"/>
    <col min="8455" max="8455" width="12.5703125" style="1" customWidth="1"/>
    <col min="8456" max="8704" width="9.140625" style="1"/>
    <col min="8705" max="8705" width="3.7109375" style="1" customWidth="1"/>
    <col min="8706" max="8706" width="5.85546875" style="1" customWidth="1"/>
    <col min="8707" max="8707" width="37" style="1" customWidth="1"/>
    <col min="8708" max="8708" width="8" style="1" customWidth="1"/>
    <col min="8709" max="8709" width="9.85546875" style="1" customWidth="1"/>
    <col min="8710" max="8710" width="10.85546875" style="1" customWidth="1"/>
    <col min="8711" max="8711" width="12.5703125" style="1" customWidth="1"/>
    <col min="8712" max="8960" width="9.140625" style="1"/>
    <col min="8961" max="8961" width="3.7109375" style="1" customWidth="1"/>
    <col min="8962" max="8962" width="5.85546875" style="1" customWidth="1"/>
    <col min="8963" max="8963" width="37" style="1" customWidth="1"/>
    <col min="8964" max="8964" width="8" style="1" customWidth="1"/>
    <col min="8965" max="8965" width="9.85546875" style="1" customWidth="1"/>
    <col min="8966" max="8966" width="10.85546875" style="1" customWidth="1"/>
    <col min="8967" max="8967" width="12.5703125" style="1" customWidth="1"/>
    <col min="8968" max="9216" width="9.140625" style="1"/>
    <col min="9217" max="9217" width="3.7109375" style="1" customWidth="1"/>
    <col min="9218" max="9218" width="5.85546875" style="1" customWidth="1"/>
    <col min="9219" max="9219" width="37" style="1" customWidth="1"/>
    <col min="9220" max="9220" width="8" style="1" customWidth="1"/>
    <col min="9221" max="9221" width="9.85546875" style="1" customWidth="1"/>
    <col min="9222" max="9222" width="10.85546875" style="1" customWidth="1"/>
    <col min="9223" max="9223" width="12.5703125" style="1" customWidth="1"/>
    <col min="9224" max="9472" width="9.140625" style="1"/>
    <col min="9473" max="9473" width="3.7109375" style="1" customWidth="1"/>
    <col min="9474" max="9474" width="5.85546875" style="1" customWidth="1"/>
    <col min="9475" max="9475" width="37" style="1" customWidth="1"/>
    <col min="9476" max="9476" width="8" style="1" customWidth="1"/>
    <col min="9477" max="9477" width="9.85546875" style="1" customWidth="1"/>
    <col min="9478" max="9478" width="10.85546875" style="1" customWidth="1"/>
    <col min="9479" max="9479" width="12.5703125" style="1" customWidth="1"/>
    <col min="9480" max="9728" width="9.140625" style="1"/>
    <col min="9729" max="9729" width="3.7109375" style="1" customWidth="1"/>
    <col min="9730" max="9730" width="5.85546875" style="1" customWidth="1"/>
    <col min="9731" max="9731" width="37" style="1" customWidth="1"/>
    <col min="9732" max="9732" width="8" style="1" customWidth="1"/>
    <col min="9733" max="9733" width="9.85546875" style="1" customWidth="1"/>
    <col min="9734" max="9734" width="10.85546875" style="1" customWidth="1"/>
    <col min="9735" max="9735" width="12.5703125" style="1" customWidth="1"/>
    <col min="9736" max="9984" width="9.140625" style="1"/>
    <col min="9985" max="9985" width="3.7109375" style="1" customWidth="1"/>
    <col min="9986" max="9986" width="5.85546875" style="1" customWidth="1"/>
    <col min="9987" max="9987" width="37" style="1" customWidth="1"/>
    <col min="9988" max="9988" width="8" style="1" customWidth="1"/>
    <col min="9989" max="9989" width="9.85546875" style="1" customWidth="1"/>
    <col min="9990" max="9990" width="10.85546875" style="1" customWidth="1"/>
    <col min="9991" max="9991" width="12.5703125" style="1" customWidth="1"/>
    <col min="9992" max="10240" width="9.140625" style="1"/>
    <col min="10241" max="10241" width="3.7109375" style="1" customWidth="1"/>
    <col min="10242" max="10242" width="5.85546875" style="1" customWidth="1"/>
    <col min="10243" max="10243" width="37" style="1" customWidth="1"/>
    <col min="10244" max="10244" width="8" style="1" customWidth="1"/>
    <col min="10245" max="10245" width="9.85546875" style="1" customWidth="1"/>
    <col min="10246" max="10246" width="10.85546875" style="1" customWidth="1"/>
    <col min="10247" max="10247" width="12.5703125" style="1" customWidth="1"/>
    <col min="10248" max="10496" width="9.140625" style="1"/>
    <col min="10497" max="10497" width="3.7109375" style="1" customWidth="1"/>
    <col min="10498" max="10498" width="5.85546875" style="1" customWidth="1"/>
    <col min="10499" max="10499" width="37" style="1" customWidth="1"/>
    <col min="10500" max="10500" width="8" style="1" customWidth="1"/>
    <col min="10501" max="10501" width="9.85546875" style="1" customWidth="1"/>
    <col min="10502" max="10502" width="10.85546875" style="1" customWidth="1"/>
    <col min="10503" max="10503" width="12.5703125" style="1" customWidth="1"/>
    <col min="10504" max="10752" width="9.140625" style="1"/>
    <col min="10753" max="10753" width="3.7109375" style="1" customWidth="1"/>
    <col min="10754" max="10754" width="5.85546875" style="1" customWidth="1"/>
    <col min="10755" max="10755" width="37" style="1" customWidth="1"/>
    <col min="10756" max="10756" width="8" style="1" customWidth="1"/>
    <col min="10757" max="10757" width="9.85546875" style="1" customWidth="1"/>
    <col min="10758" max="10758" width="10.85546875" style="1" customWidth="1"/>
    <col min="10759" max="10759" width="12.5703125" style="1" customWidth="1"/>
    <col min="10760" max="11008" width="9.140625" style="1"/>
    <col min="11009" max="11009" width="3.7109375" style="1" customWidth="1"/>
    <col min="11010" max="11010" width="5.85546875" style="1" customWidth="1"/>
    <col min="11011" max="11011" width="37" style="1" customWidth="1"/>
    <col min="11012" max="11012" width="8" style="1" customWidth="1"/>
    <col min="11013" max="11013" width="9.85546875" style="1" customWidth="1"/>
    <col min="11014" max="11014" width="10.85546875" style="1" customWidth="1"/>
    <col min="11015" max="11015" width="12.5703125" style="1" customWidth="1"/>
    <col min="11016" max="11264" width="9.140625" style="1"/>
    <col min="11265" max="11265" width="3.7109375" style="1" customWidth="1"/>
    <col min="11266" max="11266" width="5.85546875" style="1" customWidth="1"/>
    <col min="11267" max="11267" width="37" style="1" customWidth="1"/>
    <col min="11268" max="11268" width="8" style="1" customWidth="1"/>
    <col min="11269" max="11269" width="9.85546875" style="1" customWidth="1"/>
    <col min="11270" max="11270" width="10.85546875" style="1" customWidth="1"/>
    <col min="11271" max="11271" width="12.5703125" style="1" customWidth="1"/>
    <col min="11272" max="11520" width="9.140625" style="1"/>
    <col min="11521" max="11521" width="3.7109375" style="1" customWidth="1"/>
    <col min="11522" max="11522" width="5.85546875" style="1" customWidth="1"/>
    <col min="11523" max="11523" width="37" style="1" customWidth="1"/>
    <col min="11524" max="11524" width="8" style="1" customWidth="1"/>
    <col min="11525" max="11525" width="9.85546875" style="1" customWidth="1"/>
    <col min="11526" max="11526" width="10.85546875" style="1" customWidth="1"/>
    <col min="11527" max="11527" width="12.5703125" style="1" customWidth="1"/>
    <col min="11528" max="11776" width="9.140625" style="1"/>
    <col min="11777" max="11777" width="3.7109375" style="1" customWidth="1"/>
    <col min="11778" max="11778" width="5.85546875" style="1" customWidth="1"/>
    <col min="11779" max="11779" width="37" style="1" customWidth="1"/>
    <col min="11780" max="11780" width="8" style="1" customWidth="1"/>
    <col min="11781" max="11781" width="9.85546875" style="1" customWidth="1"/>
    <col min="11782" max="11782" width="10.85546875" style="1" customWidth="1"/>
    <col min="11783" max="11783" width="12.5703125" style="1" customWidth="1"/>
    <col min="11784" max="12032" width="9.140625" style="1"/>
    <col min="12033" max="12033" width="3.7109375" style="1" customWidth="1"/>
    <col min="12034" max="12034" width="5.85546875" style="1" customWidth="1"/>
    <col min="12035" max="12035" width="37" style="1" customWidth="1"/>
    <col min="12036" max="12036" width="8" style="1" customWidth="1"/>
    <col min="12037" max="12037" width="9.85546875" style="1" customWidth="1"/>
    <col min="12038" max="12038" width="10.85546875" style="1" customWidth="1"/>
    <col min="12039" max="12039" width="12.5703125" style="1" customWidth="1"/>
    <col min="12040" max="12288" width="9.140625" style="1"/>
    <col min="12289" max="12289" width="3.7109375" style="1" customWidth="1"/>
    <col min="12290" max="12290" width="5.85546875" style="1" customWidth="1"/>
    <col min="12291" max="12291" width="37" style="1" customWidth="1"/>
    <col min="12292" max="12292" width="8" style="1" customWidth="1"/>
    <col min="12293" max="12293" width="9.85546875" style="1" customWidth="1"/>
    <col min="12294" max="12294" width="10.85546875" style="1" customWidth="1"/>
    <col min="12295" max="12295" width="12.5703125" style="1" customWidth="1"/>
    <col min="12296" max="12544" width="9.140625" style="1"/>
    <col min="12545" max="12545" width="3.7109375" style="1" customWidth="1"/>
    <col min="12546" max="12546" width="5.85546875" style="1" customWidth="1"/>
    <col min="12547" max="12547" width="37" style="1" customWidth="1"/>
    <col min="12548" max="12548" width="8" style="1" customWidth="1"/>
    <col min="12549" max="12549" width="9.85546875" style="1" customWidth="1"/>
    <col min="12550" max="12550" width="10.85546875" style="1" customWidth="1"/>
    <col min="12551" max="12551" width="12.5703125" style="1" customWidth="1"/>
    <col min="12552" max="12800" width="9.140625" style="1"/>
    <col min="12801" max="12801" width="3.7109375" style="1" customWidth="1"/>
    <col min="12802" max="12802" width="5.85546875" style="1" customWidth="1"/>
    <col min="12803" max="12803" width="37" style="1" customWidth="1"/>
    <col min="12804" max="12804" width="8" style="1" customWidth="1"/>
    <col min="12805" max="12805" width="9.85546875" style="1" customWidth="1"/>
    <col min="12806" max="12806" width="10.85546875" style="1" customWidth="1"/>
    <col min="12807" max="12807" width="12.5703125" style="1" customWidth="1"/>
    <col min="12808" max="13056" width="9.140625" style="1"/>
    <col min="13057" max="13057" width="3.7109375" style="1" customWidth="1"/>
    <col min="13058" max="13058" width="5.85546875" style="1" customWidth="1"/>
    <col min="13059" max="13059" width="37" style="1" customWidth="1"/>
    <col min="13060" max="13060" width="8" style="1" customWidth="1"/>
    <col min="13061" max="13061" width="9.85546875" style="1" customWidth="1"/>
    <col min="13062" max="13062" width="10.85546875" style="1" customWidth="1"/>
    <col min="13063" max="13063" width="12.5703125" style="1" customWidth="1"/>
    <col min="13064" max="13312" width="9.140625" style="1"/>
    <col min="13313" max="13313" width="3.7109375" style="1" customWidth="1"/>
    <col min="13314" max="13314" width="5.85546875" style="1" customWidth="1"/>
    <col min="13315" max="13315" width="37" style="1" customWidth="1"/>
    <col min="13316" max="13316" width="8" style="1" customWidth="1"/>
    <col min="13317" max="13317" width="9.85546875" style="1" customWidth="1"/>
    <col min="13318" max="13318" width="10.85546875" style="1" customWidth="1"/>
    <col min="13319" max="13319" width="12.5703125" style="1" customWidth="1"/>
    <col min="13320" max="13568" width="9.140625" style="1"/>
    <col min="13569" max="13569" width="3.7109375" style="1" customWidth="1"/>
    <col min="13570" max="13570" width="5.85546875" style="1" customWidth="1"/>
    <col min="13571" max="13571" width="37" style="1" customWidth="1"/>
    <col min="13572" max="13572" width="8" style="1" customWidth="1"/>
    <col min="13573" max="13573" width="9.85546875" style="1" customWidth="1"/>
    <col min="13574" max="13574" width="10.85546875" style="1" customWidth="1"/>
    <col min="13575" max="13575" width="12.5703125" style="1" customWidth="1"/>
    <col min="13576" max="13824" width="9.140625" style="1"/>
    <col min="13825" max="13825" width="3.7109375" style="1" customWidth="1"/>
    <col min="13826" max="13826" width="5.85546875" style="1" customWidth="1"/>
    <col min="13827" max="13827" width="37" style="1" customWidth="1"/>
    <col min="13828" max="13828" width="8" style="1" customWidth="1"/>
    <col min="13829" max="13829" width="9.85546875" style="1" customWidth="1"/>
    <col min="13830" max="13830" width="10.85546875" style="1" customWidth="1"/>
    <col min="13831" max="13831" width="12.5703125" style="1" customWidth="1"/>
    <col min="13832" max="14080" width="9.140625" style="1"/>
    <col min="14081" max="14081" width="3.7109375" style="1" customWidth="1"/>
    <col min="14082" max="14082" width="5.85546875" style="1" customWidth="1"/>
    <col min="14083" max="14083" width="37" style="1" customWidth="1"/>
    <col min="14084" max="14084" width="8" style="1" customWidth="1"/>
    <col min="14085" max="14085" width="9.85546875" style="1" customWidth="1"/>
    <col min="14086" max="14086" width="10.85546875" style="1" customWidth="1"/>
    <col min="14087" max="14087" width="12.5703125" style="1" customWidth="1"/>
    <col min="14088" max="14336" width="9.140625" style="1"/>
    <col min="14337" max="14337" width="3.7109375" style="1" customWidth="1"/>
    <col min="14338" max="14338" width="5.85546875" style="1" customWidth="1"/>
    <col min="14339" max="14339" width="37" style="1" customWidth="1"/>
    <col min="14340" max="14340" width="8" style="1" customWidth="1"/>
    <col min="14341" max="14341" width="9.85546875" style="1" customWidth="1"/>
    <col min="14342" max="14342" width="10.85546875" style="1" customWidth="1"/>
    <col min="14343" max="14343" width="12.5703125" style="1" customWidth="1"/>
    <col min="14344" max="14592" width="9.140625" style="1"/>
    <col min="14593" max="14593" width="3.7109375" style="1" customWidth="1"/>
    <col min="14594" max="14594" width="5.85546875" style="1" customWidth="1"/>
    <col min="14595" max="14595" width="37" style="1" customWidth="1"/>
    <col min="14596" max="14596" width="8" style="1" customWidth="1"/>
    <col min="14597" max="14597" width="9.85546875" style="1" customWidth="1"/>
    <col min="14598" max="14598" width="10.85546875" style="1" customWidth="1"/>
    <col min="14599" max="14599" width="12.5703125" style="1" customWidth="1"/>
    <col min="14600" max="14848" width="9.140625" style="1"/>
    <col min="14849" max="14849" width="3.7109375" style="1" customWidth="1"/>
    <col min="14850" max="14850" width="5.85546875" style="1" customWidth="1"/>
    <col min="14851" max="14851" width="37" style="1" customWidth="1"/>
    <col min="14852" max="14852" width="8" style="1" customWidth="1"/>
    <col min="14853" max="14853" width="9.85546875" style="1" customWidth="1"/>
    <col min="14854" max="14854" width="10.85546875" style="1" customWidth="1"/>
    <col min="14855" max="14855" width="12.5703125" style="1" customWidth="1"/>
    <col min="14856" max="15104" width="9.140625" style="1"/>
    <col min="15105" max="15105" width="3.7109375" style="1" customWidth="1"/>
    <col min="15106" max="15106" width="5.85546875" style="1" customWidth="1"/>
    <col min="15107" max="15107" width="37" style="1" customWidth="1"/>
    <col min="15108" max="15108" width="8" style="1" customWidth="1"/>
    <col min="15109" max="15109" width="9.85546875" style="1" customWidth="1"/>
    <col min="15110" max="15110" width="10.85546875" style="1" customWidth="1"/>
    <col min="15111" max="15111" width="12.5703125" style="1" customWidth="1"/>
    <col min="15112" max="15360" width="9.140625" style="1"/>
    <col min="15361" max="15361" width="3.7109375" style="1" customWidth="1"/>
    <col min="15362" max="15362" width="5.85546875" style="1" customWidth="1"/>
    <col min="15363" max="15363" width="37" style="1" customWidth="1"/>
    <col min="15364" max="15364" width="8" style="1" customWidth="1"/>
    <col min="15365" max="15365" width="9.85546875" style="1" customWidth="1"/>
    <col min="15366" max="15366" width="10.85546875" style="1" customWidth="1"/>
    <col min="15367" max="15367" width="12.5703125" style="1" customWidth="1"/>
    <col min="15368" max="15616" width="9.140625" style="1"/>
    <col min="15617" max="15617" width="3.7109375" style="1" customWidth="1"/>
    <col min="15618" max="15618" width="5.85546875" style="1" customWidth="1"/>
    <col min="15619" max="15619" width="37" style="1" customWidth="1"/>
    <col min="15620" max="15620" width="8" style="1" customWidth="1"/>
    <col min="15621" max="15621" width="9.85546875" style="1" customWidth="1"/>
    <col min="15622" max="15622" width="10.85546875" style="1" customWidth="1"/>
    <col min="15623" max="15623" width="12.5703125" style="1" customWidth="1"/>
    <col min="15624" max="15872" width="9.140625" style="1"/>
    <col min="15873" max="15873" width="3.7109375" style="1" customWidth="1"/>
    <col min="15874" max="15874" width="5.85546875" style="1" customWidth="1"/>
    <col min="15875" max="15875" width="37" style="1" customWidth="1"/>
    <col min="15876" max="15876" width="8" style="1" customWidth="1"/>
    <col min="15877" max="15877" width="9.85546875" style="1" customWidth="1"/>
    <col min="15878" max="15878" width="10.85546875" style="1" customWidth="1"/>
    <col min="15879" max="15879" width="12.5703125" style="1" customWidth="1"/>
    <col min="15880" max="16128" width="9.140625" style="1"/>
    <col min="16129" max="16129" width="3.7109375" style="1" customWidth="1"/>
    <col min="16130" max="16130" width="5.85546875" style="1" customWidth="1"/>
    <col min="16131" max="16131" width="37" style="1" customWidth="1"/>
    <col min="16132" max="16132" width="8" style="1" customWidth="1"/>
    <col min="16133" max="16133" width="9.85546875" style="1" customWidth="1"/>
    <col min="16134" max="16134" width="10.85546875" style="1" customWidth="1"/>
    <col min="16135" max="16135" width="12.5703125" style="1" customWidth="1"/>
    <col min="16136" max="16384" width="9.140625" style="1"/>
  </cols>
  <sheetData>
    <row r="1" spans="1:12" ht="15" x14ac:dyDescent="0.25">
      <c r="B1" s="2" t="s">
        <v>0</v>
      </c>
      <c r="G1" s="3"/>
    </row>
    <row r="2" spans="1:12" x14ac:dyDescent="0.2">
      <c r="B2" s="2" t="s">
        <v>1</v>
      </c>
      <c r="G2" s="3"/>
    </row>
    <row r="3" spans="1:12" x14ac:dyDescent="0.2">
      <c r="B3" s="2" t="s">
        <v>2</v>
      </c>
      <c r="G3" s="3"/>
    </row>
    <row r="4" spans="1:12" x14ac:dyDescent="0.2">
      <c r="B4" s="2"/>
      <c r="G4" s="3"/>
    </row>
    <row r="5" spans="1:12" ht="18" x14ac:dyDescent="0.25">
      <c r="A5" s="40" t="s">
        <v>3</v>
      </c>
      <c r="B5" s="40"/>
      <c r="C5" s="40"/>
      <c r="D5" s="40"/>
      <c r="E5" s="40"/>
      <c r="F5" s="40"/>
      <c r="G5" s="40"/>
    </row>
    <row r="6" spans="1:12" ht="9" customHeight="1" x14ac:dyDescent="0.2">
      <c r="A6" s="4"/>
    </row>
    <row r="7" spans="1:12" x14ac:dyDescent="0.2">
      <c r="A7" s="41" t="s">
        <v>4</v>
      </c>
      <c r="B7" s="41"/>
      <c r="C7" s="41"/>
      <c r="D7" s="41"/>
      <c r="E7" s="41"/>
      <c r="F7" s="41"/>
      <c r="G7" s="41"/>
    </row>
    <row r="8" spans="1:12" x14ac:dyDescent="0.2">
      <c r="A8" s="4"/>
    </row>
    <row r="9" spans="1:12" ht="24.75" customHeight="1" x14ac:dyDescent="0.2">
      <c r="A9" s="42" t="s">
        <v>5</v>
      </c>
      <c r="B9" s="44" t="s">
        <v>6</v>
      </c>
      <c r="C9" s="45" t="s">
        <v>7</v>
      </c>
      <c r="D9" s="44" t="s">
        <v>8</v>
      </c>
      <c r="E9" s="5" t="s">
        <v>9</v>
      </c>
      <c r="F9" s="5"/>
      <c r="G9" s="5"/>
    </row>
    <row r="10" spans="1:12" ht="24" x14ac:dyDescent="0.2">
      <c r="A10" s="43"/>
      <c r="B10" s="44"/>
      <c r="C10" s="45"/>
      <c r="D10" s="44"/>
      <c r="E10" s="6" t="s">
        <v>10</v>
      </c>
      <c r="F10" s="7" t="s">
        <v>11</v>
      </c>
      <c r="G10" s="7" t="s">
        <v>12</v>
      </c>
    </row>
    <row r="11" spans="1:12" x14ac:dyDescent="0.2">
      <c r="A11" s="7">
        <v>1</v>
      </c>
      <c r="B11" s="6">
        <v>2</v>
      </c>
      <c r="C11" s="7">
        <v>3</v>
      </c>
      <c r="D11" s="6">
        <v>4</v>
      </c>
      <c r="E11" s="7">
        <v>5</v>
      </c>
      <c r="F11" s="7">
        <v>6</v>
      </c>
      <c r="G11" s="7">
        <v>7</v>
      </c>
    </row>
    <row r="12" spans="1:12" x14ac:dyDescent="0.2">
      <c r="A12" s="8"/>
      <c r="B12" s="8"/>
      <c r="C12" s="9"/>
      <c r="D12" s="8"/>
      <c r="E12" s="10"/>
      <c r="F12" s="10"/>
      <c r="G12" s="10"/>
    </row>
    <row r="13" spans="1:12" x14ac:dyDescent="0.2">
      <c r="A13" s="8"/>
      <c r="B13" s="8"/>
      <c r="C13" s="11" t="s">
        <v>13</v>
      </c>
      <c r="D13" s="8"/>
      <c r="E13" s="10"/>
      <c r="F13" s="10"/>
      <c r="G13" s="10"/>
    </row>
    <row r="14" spans="1:12" ht="24" x14ac:dyDescent="0.2">
      <c r="A14" s="8"/>
      <c r="B14" s="8">
        <v>1</v>
      </c>
      <c r="C14" s="12" t="s">
        <v>14</v>
      </c>
      <c r="D14" s="13" t="s">
        <v>15</v>
      </c>
      <c r="E14" s="14">
        <f>0.7*5.1</f>
        <v>3.5699999999999994</v>
      </c>
      <c r="F14" s="10"/>
      <c r="G14" s="14">
        <f t="shared" ref="G14" si="0">ROUND((E14*F14),2)</f>
        <v>0</v>
      </c>
    </row>
    <row r="15" spans="1:12" ht="24" x14ac:dyDescent="0.2">
      <c r="A15" s="8"/>
      <c r="B15" s="8">
        <v>2</v>
      </c>
      <c r="C15" s="12" t="s">
        <v>16</v>
      </c>
      <c r="D15" s="13" t="s">
        <v>15</v>
      </c>
      <c r="E15" s="14">
        <f>0.7*0.9</f>
        <v>0.63</v>
      </c>
      <c r="F15" s="10"/>
      <c r="G15" s="14">
        <f>ROUND((E15*F15),2)</f>
        <v>0</v>
      </c>
    </row>
    <row r="16" spans="1:12" ht="24" x14ac:dyDescent="0.2">
      <c r="A16" s="8"/>
      <c r="B16" s="8">
        <v>3</v>
      </c>
      <c r="C16" s="12" t="s">
        <v>17</v>
      </c>
      <c r="D16" s="8" t="s">
        <v>18</v>
      </c>
      <c r="E16" s="14">
        <v>1</v>
      </c>
      <c r="F16" s="10"/>
      <c r="G16" s="14">
        <f>ROUND((E16*F16),2)</f>
        <v>0</v>
      </c>
      <c r="I16" s="33"/>
      <c r="J16" s="33"/>
      <c r="K16" s="33"/>
      <c r="L16" s="33"/>
    </row>
    <row r="17" spans="1:12" ht="24" x14ac:dyDescent="0.2">
      <c r="A17" s="8"/>
      <c r="B17" s="8">
        <v>4</v>
      </c>
      <c r="C17" s="12" t="s">
        <v>19</v>
      </c>
      <c r="D17" s="13" t="s">
        <v>15</v>
      </c>
      <c r="E17" s="14">
        <f>0.7*6</f>
        <v>4.1999999999999993</v>
      </c>
      <c r="F17" s="10"/>
      <c r="G17" s="14">
        <f t="shared" ref="G17:G28" si="1">ROUND((E17*F17),2)</f>
        <v>0</v>
      </c>
      <c r="I17" s="33"/>
      <c r="J17" s="33"/>
      <c r="K17" s="33"/>
      <c r="L17" s="33"/>
    </row>
    <row r="18" spans="1:12" ht="24" x14ac:dyDescent="0.2">
      <c r="A18" s="8"/>
      <c r="B18" s="8">
        <v>5</v>
      </c>
      <c r="C18" s="12" t="s">
        <v>20</v>
      </c>
      <c r="D18" s="13" t="s">
        <v>21</v>
      </c>
      <c r="E18" s="14">
        <f>E17*0.3</f>
        <v>1.2599999999999998</v>
      </c>
      <c r="F18" s="10"/>
      <c r="G18" s="14">
        <f t="shared" si="1"/>
        <v>0</v>
      </c>
      <c r="I18" s="33"/>
      <c r="J18" s="33"/>
      <c r="K18" s="33"/>
      <c r="L18" s="33"/>
    </row>
    <row r="19" spans="1:12" x14ac:dyDescent="0.2">
      <c r="A19" s="8"/>
      <c r="B19" s="8">
        <v>6</v>
      </c>
      <c r="C19" s="12" t="s">
        <v>22</v>
      </c>
      <c r="D19" s="13" t="s">
        <v>21</v>
      </c>
      <c r="E19" s="14">
        <f>0.7*6*1.3*0.9</f>
        <v>4.9139999999999997</v>
      </c>
      <c r="F19" s="10"/>
      <c r="G19" s="14">
        <f t="shared" si="1"/>
        <v>0</v>
      </c>
      <c r="I19" s="33"/>
      <c r="J19" s="33"/>
      <c r="K19" s="33"/>
      <c r="L19" s="33"/>
    </row>
    <row r="20" spans="1:12" ht="24" x14ac:dyDescent="0.2">
      <c r="A20" s="8"/>
      <c r="B20" s="8">
        <v>7</v>
      </c>
      <c r="C20" s="12" t="s">
        <v>23</v>
      </c>
      <c r="D20" s="13" t="s">
        <v>21</v>
      </c>
      <c r="E20" s="14">
        <f>0.7*6*1.3*0.1</f>
        <v>0.54599999999999993</v>
      </c>
      <c r="F20" s="10"/>
      <c r="G20" s="14">
        <f t="shared" si="1"/>
        <v>0</v>
      </c>
      <c r="I20" s="39"/>
      <c r="J20" s="33"/>
      <c r="K20" s="33"/>
      <c r="L20" s="33"/>
    </row>
    <row r="21" spans="1:12" ht="24" x14ac:dyDescent="0.2">
      <c r="A21" s="8"/>
      <c r="B21" s="8">
        <v>8</v>
      </c>
      <c r="C21" s="12" t="s">
        <v>24</v>
      </c>
      <c r="D21" s="13" t="s">
        <v>21</v>
      </c>
      <c r="E21" s="14">
        <f>E20</f>
        <v>0.54599999999999993</v>
      </c>
      <c r="F21" s="10"/>
      <c r="G21" s="14">
        <f t="shared" si="1"/>
        <v>0</v>
      </c>
      <c r="I21" s="33"/>
      <c r="J21" s="33"/>
      <c r="K21" s="33"/>
      <c r="L21" s="33"/>
    </row>
    <row r="22" spans="1:12" x14ac:dyDescent="0.2">
      <c r="A22" s="8"/>
      <c r="B22" s="8">
        <v>9</v>
      </c>
      <c r="C22" s="12" t="s">
        <v>25</v>
      </c>
      <c r="D22" s="13" t="s">
        <v>21</v>
      </c>
      <c r="E22" s="14">
        <f>E19+E20</f>
        <v>5.46</v>
      </c>
      <c r="F22" s="10"/>
      <c r="G22" s="14">
        <f t="shared" si="1"/>
        <v>0</v>
      </c>
      <c r="I22" s="33"/>
      <c r="J22" s="33"/>
      <c r="K22" s="33"/>
      <c r="L22" s="33"/>
    </row>
    <row r="23" spans="1:12" x14ac:dyDescent="0.2">
      <c r="A23" s="8"/>
      <c r="B23" s="8">
        <v>10</v>
      </c>
      <c r="C23" s="15" t="s">
        <v>26</v>
      </c>
      <c r="D23" s="13" t="s">
        <v>15</v>
      </c>
      <c r="E23" s="14">
        <f>1.6*6*2</f>
        <v>19.200000000000003</v>
      </c>
      <c r="F23" s="10"/>
      <c r="G23" s="14">
        <f t="shared" si="1"/>
        <v>0</v>
      </c>
    </row>
    <row r="24" spans="1:12" x14ac:dyDescent="0.2">
      <c r="A24" s="8"/>
      <c r="B24" s="8">
        <v>11</v>
      </c>
      <c r="C24" s="12" t="s">
        <v>27</v>
      </c>
      <c r="D24" s="13" t="s">
        <v>21</v>
      </c>
      <c r="E24" s="14">
        <f>0.7*0.1*6</f>
        <v>0.41999999999999993</v>
      </c>
      <c r="F24" s="10"/>
      <c r="G24" s="14">
        <f t="shared" si="1"/>
        <v>0</v>
      </c>
    </row>
    <row r="25" spans="1:12" x14ac:dyDescent="0.2">
      <c r="A25" s="8"/>
      <c r="B25" s="8">
        <v>12</v>
      </c>
      <c r="C25" s="12" t="s">
        <v>28</v>
      </c>
      <c r="D25" s="13" t="s">
        <v>21</v>
      </c>
      <c r="E25" s="14">
        <f>0.7*0.18*6</f>
        <v>0.75600000000000001</v>
      </c>
      <c r="F25" s="10"/>
      <c r="G25" s="14">
        <f t="shared" si="1"/>
        <v>0</v>
      </c>
    </row>
    <row r="26" spans="1:12" ht="24" x14ac:dyDescent="0.2">
      <c r="A26" s="8"/>
      <c r="B26" s="8">
        <v>13</v>
      </c>
      <c r="C26" s="12" t="s">
        <v>29</v>
      </c>
      <c r="D26" s="13" t="s">
        <v>21</v>
      </c>
      <c r="E26" s="14">
        <f>E22-E24-E25</f>
        <v>4.2839999999999998</v>
      </c>
      <c r="F26" s="10"/>
      <c r="G26" s="14">
        <f t="shared" si="1"/>
        <v>0</v>
      </c>
    </row>
    <row r="27" spans="1:12" ht="24" x14ac:dyDescent="0.2">
      <c r="A27" s="8"/>
      <c r="B27" s="8">
        <v>14</v>
      </c>
      <c r="C27" s="12" t="s">
        <v>30</v>
      </c>
      <c r="D27" s="13" t="s">
        <v>21</v>
      </c>
      <c r="E27" s="14">
        <f>E26</f>
        <v>4.2839999999999998</v>
      </c>
      <c r="F27" s="10"/>
      <c r="G27" s="14">
        <f t="shared" si="1"/>
        <v>0</v>
      </c>
    </row>
    <row r="28" spans="1:12" ht="24" x14ac:dyDescent="0.2">
      <c r="A28" s="8"/>
      <c r="B28" s="8">
        <v>15</v>
      </c>
      <c r="C28" s="12" t="s">
        <v>31</v>
      </c>
      <c r="D28" s="13" t="s">
        <v>21</v>
      </c>
      <c r="E28" s="14">
        <f>E27</f>
        <v>4.2839999999999998</v>
      </c>
      <c r="F28" s="10"/>
      <c r="G28" s="14">
        <f t="shared" si="1"/>
        <v>0</v>
      </c>
    </row>
    <row r="29" spans="1:12" x14ac:dyDescent="0.2">
      <c r="A29" s="16"/>
      <c r="B29" s="16"/>
      <c r="C29" s="17" t="s">
        <v>13</v>
      </c>
      <c r="D29" s="16"/>
      <c r="E29" s="18"/>
      <c r="F29" s="18"/>
      <c r="G29" s="19">
        <f>SUM(G19:G28)</f>
        <v>0</v>
      </c>
    </row>
    <row r="30" spans="1:12" x14ac:dyDescent="0.2">
      <c r="A30" s="8"/>
      <c r="B30" s="8"/>
      <c r="C30" s="12"/>
      <c r="D30" s="8"/>
      <c r="E30" s="10"/>
      <c r="F30" s="10"/>
      <c r="G30" s="10"/>
    </row>
    <row r="31" spans="1:12" x14ac:dyDescent="0.2">
      <c r="A31" s="20"/>
      <c r="B31" s="8"/>
      <c r="C31" s="12"/>
      <c r="D31" s="8"/>
      <c r="E31" s="10"/>
      <c r="F31" s="10"/>
      <c r="G31" s="10"/>
    </row>
    <row r="32" spans="1:12" x14ac:dyDescent="0.2">
      <c r="A32" s="20"/>
      <c r="B32" s="8"/>
      <c r="C32" s="11" t="s">
        <v>44</v>
      </c>
      <c r="D32" s="8"/>
      <c r="E32" s="10"/>
      <c r="F32" s="10"/>
      <c r="G32" s="10"/>
    </row>
    <row r="33" spans="1:7" x14ac:dyDescent="0.2">
      <c r="A33" s="20"/>
      <c r="B33" s="8">
        <v>1</v>
      </c>
      <c r="C33" s="12" t="s">
        <v>32</v>
      </c>
      <c r="D33" s="13" t="s">
        <v>18</v>
      </c>
      <c r="E33" s="14">
        <v>6</v>
      </c>
      <c r="F33" s="10"/>
      <c r="G33" s="10">
        <f t="shared" ref="G33:G43" si="2">ROUND((E33*F33),2)</f>
        <v>0</v>
      </c>
    </row>
    <row r="34" spans="1:7" x14ac:dyDescent="0.2">
      <c r="A34" s="20"/>
      <c r="B34" s="8">
        <v>2</v>
      </c>
      <c r="C34" s="12" t="s">
        <v>33</v>
      </c>
      <c r="D34" s="13" t="s">
        <v>18</v>
      </c>
      <c r="E34" s="14">
        <v>6</v>
      </c>
      <c r="F34" s="10"/>
      <c r="G34" s="10">
        <f t="shared" si="2"/>
        <v>0</v>
      </c>
    </row>
    <row r="35" spans="1:7" ht="24" x14ac:dyDescent="0.2">
      <c r="A35" s="20"/>
      <c r="B35" s="8">
        <v>3</v>
      </c>
      <c r="C35" s="21" t="s">
        <v>34</v>
      </c>
      <c r="D35" s="13" t="s">
        <v>35</v>
      </c>
      <c r="E35" s="14">
        <v>1</v>
      </c>
      <c r="F35" s="10"/>
      <c r="G35" s="10">
        <f t="shared" si="2"/>
        <v>0</v>
      </c>
    </row>
    <row r="36" spans="1:7" ht="24" x14ac:dyDescent="0.2">
      <c r="A36" s="20"/>
      <c r="B36" s="8">
        <v>4</v>
      </c>
      <c r="C36" s="12" t="s">
        <v>36</v>
      </c>
      <c r="D36" s="13" t="s">
        <v>35</v>
      </c>
      <c r="E36" s="14">
        <v>1</v>
      </c>
      <c r="F36" s="10"/>
      <c r="G36" s="10">
        <f t="shared" si="2"/>
        <v>0</v>
      </c>
    </row>
    <row r="37" spans="1:7" ht="24" x14ac:dyDescent="0.2">
      <c r="A37" s="20"/>
      <c r="B37" s="8">
        <v>5</v>
      </c>
      <c r="C37" s="12" t="s">
        <v>37</v>
      </c>
      <c r="D37" s="13" t="s">
        <v>35</v>
      </c>
      <c r="E37" s="14">
        <v>2</v>
      </c>
      <c r="F37" s="10"/>
      <c r="G37" s="10">
        <f t="shared" si="2"/>
        <v>0</v>
      </c>
    </row>
    <row r="38" spans="1:7" ht="24" x14ac:dyDescent="0.2">
      <c r="A38" s="20"/>
      <c r="B38" s="8">
        <v>6</v>
      </c>
      <c r="C38" s="12" t="s">
        <v>38</v>
      </c>
      <c r="D38" s="13" t="s">
        <v>35</v>
      </c>
      <c r="E38" s="14">
        <v>1</v>
      </c>
      <c r="F38" s="10"/>
      <c r="G38" s="10">
        <f t="shared" si="2"/>
        <v>0</v>
      </c>
    </row>
    <row r="39" spans="1:7" ht="24" x14ac:dyDescent="0.2">
      <c r="A39" s="20"/>
      <c r="B39" s="8">
        <v>7</v>
      </c>
      <c r="C39" s="12" t="s">
        <v>39</v>
      </c>
      <c r="D39" s="13" t="s">
        <v>35</v>
      </c>
      <c r="E39" s="14">
        <v>1</v>
      </c>
      <c r="F39" s="10"/>
      <c r="G39" s="10">
        <f t="shared" si="2"/>
        <v>0</v>
      </c>
    </row>
    <row r="40" spans="1:7" ht="24" x14ac:dyDescent="0.2">
      <c r="A40" s="20"/>
      <c r="B40" s="8">
        <v>8</v>
      </c>
      <c r="C40" s="12" t="s">
        <v>40</v>
      </c>
      <c r="D40" s="13" t="s">
        <v>18</v>
      </c>
      <c r="E40" s="14">
        <v>6</v>
      </c>
      <c r="F40" s="10"/>
      <c r="G40" s="10">
        <f t="shared" si="2"/>
        <v>0</v>
      </c>
    </row>
    <row r="41" spans="1:7" x14ac:dyDescent="0.2">
      <c r="A41" s="20"/>
      <c r="B41" s="8">
        <v>9</v>
      </c>
      <c r="C41" s="12" t="s">
        <v>41</v>
      </c>
      <c r="D41" s="13" t="s">
        <v>18</v>
      </c>
      <c r="E41" s="14">
        <v>6</v>
      </c>
      <c r="F41" s="10"/>
      <c r="G41" s="10">
        <f t="shared" si="2"/>
        <v>0</v>
      </c>
    </row>
    <row r="42" spans="1:7" x14ac:dyDescent="0.2">
      <c r="A42" s="20"/>
      <c r="B42" s="8">
        <v>10</v>
      </c>
      <c r="C42" s="12" t="s">
        <v>42</v>
      </c>
      <c r="D42" s="13" t="s">
        <v>18</v>
      </c>
      <c r="E42" s="14">
        <v>6</v>
      </c>
      <c r="F42" s="10"/>
      <c r="G42" s="10">
        <f t="shared" si="2"/>
        <v>0</v>
      </c>
    </row>
    <row r="43" spans="1:7" x14ac:dyDescent="0.2">
      <c r="A43" s="20"/>
      <c r="B43" s="8">
        <v>11</v>
      </c>
      <c r="C43" s="12" t="s">
        <v>43</v>
      </c>
      <c r="D43" s="13" t="s">
        <v>18</v>
      </c>
      <c r="E43" s="14">
        <v>6</v>
      </c>
      <c r="F43" s="10"/>
      <c r="G43" s="10">
        <f t="shared" si="2"/>
        <v>0</v>
      </c>
    </row>
    <row r="44" spans="1:7" x14ac:dyDescent="0.2">
      <c r="A44" s="22"/>
      <c r="B44" s="16"/>
      <c r="C44" s="23" t="s">
        <v>44</v>
      </c>
      <c r="D44" s="16"/>
      <c r="E44" s="18"/>
      <c r="F44" s="18"/>
      <c r="G44" s="19">
        <f>SUM(G33:G43)</f>
        <v>0</v>
      </c>
    </row>
    <row r="45" spans="1:7" x14ac:dyDescent="0.2">
      <c r="A45" s="20"/>
      <c r="B45" s="8"/>
      <c r="C45" s="12"/>
      <c r="D45" s="8"/>
      <c r="E45" s="10"/>
      <c r="F45" s="10"/>
      <c r="G45" s="10"/>
    </row>
    <row r="46" spans="1:7" x14ac:dyDescent="0.2">
      <c r="A46" s="20"/>
      <c r="B46" s="24"/>
      <c r="C46" s="12"/>
      <c r="D46" s="24"/>
      <c r="E46" s="10"/>
      <c r="F46" s="10"/>
      <c r="G46" s="10"/>
    </row>
    <row r="47" spans="1:7" ht="15" x14ac:dyDescent="0.25">
      <c r="A47" s="25"/>
      <c r="B47" s="25"/>
      <c r="C47" s="26" t="s">
        <v>45</v>
      </c>
      <c r="D47" s="25"/>
      <c r="E47" s="27"/>
      <c r="F47" s="27"/>
      <c r="G47" s="28">
        <f>G29+G44</f>
        <v>0</v>
      </c>
    </row>
    <row r="48" spans="1:7" ht="15" x14ac:dyDescent="0.25">
      <c r="A48" s="20"/>
      <c r="B48" s="20"/>
      <c r="C48" s="29" t="s">
        <v>46</v>
      </c>
      <c r="D48" s="20"/>
      <c r="E48" s="20"/>
      <c r="F48" s="20"/>
      <c r="G48" s="30">
        <f>G47*0.2</f>
        <v>0</v>
      </c>
    </row>
    <row r="49" spans="1:7" ht="15" x14ac:dyDescent="0.25">
      <c r="A49" s="31"/>
      <c r="B49" s="31"/>
      <c r="C49" s="26" t="s">
        <v>47</v>
      </c>
      <c r="D49" s="31"/>
      <c r="E49" s="31"/>
      <c r="F49" s="31"/>
      <c r="G49" s="32">
        <f>SUM(G47:G48)</f>
        <v>0</v>
      </c>
    </row>
    <row r="54" spans="1:7" ht="18" x14ac:dyDescent="0.25">
      <c r="A54" s="40" t="s">
        <v>48</v>
      </c>
      <c r="B54" s="40"/>
      <c r="C54" s="40"/>
      <c r="D54" s="40"/>
      <c r="E54" s="40"/>
      <c r="F54" s="40"/>
      <c r="G54" s="40"/>
    </row>
    <row r="55" spans="1:7" x14ac:dyDescent="0.2">
      <c r="A55" s="4"/>
    </row>
    <row r="56" spans="1:7" x14ac:dyDescent="0.2">
      <c r="A56" s="41" t="s">
        <v>49</v>
      </c>
      <c r="B56" s="41"/>
      <c r="C56" s="41"/>
      <c r="D56" s="41"/>
      <c r="E56" s="41"/>
      <c r="F56" s="41"/>
      <c r="G56" s="41"/>
    </row>
    <row r="57" spans="1:7" x14ac:dyDescent="0.2">
      <c r="A57" s="4"/>
    </row>
    <row r="58" spans="1:7" x14ac:dyDescent="0.2">
      <c r="A58" s="42" t="s">
        <v>5</v>
      </c>
      <c r="B58" s="44" t="s">
        <v>6</v>
      </c>
      <c r="C58" s="45" t="s">
        <v>7</v>
      </c>
      <c r="D58" s="44" t="s">
        <v>8</v>
      </c>
      <c r="E58" s="5" t="s">
        <v>9</v>
      </c>
      <c r="F58" s="5"/>
      <c r="G58" s="5"/>
    </row>
    <row r="59" spans="1:7" ht="24" x14ac:dyDescent="0.2">
      <c r="A59" s="43"/>
      <c r="B59" s="44"/>
      <c r="C59" s="45"/>
      <c r="D59" s="44"/>
      <c r="E59" s="6" t="s">
        <v>10</v>
      </c>
      <c r="F59" s="7" t="s">
        <v>11</v>
      </c>
      <c r="G59" s="7" t="s">
        <v>12</v>
      </c>
    </row>
    <row r="60" spans="1:7" x14ac:dyDescent="0.2">
      <c r="A60" s="7">
        <v>1</v>
      </c>
      <c r="B60" s="6">
        <v>2</v>
      </c>
      <c r="C60" s="7">
        <v>3</v>
      </c>
      <c r="D60" s="6">
        <v>4</v>
      </c>
      <c r="E60" s="7">
        <v>5</v>
      </c>
      <c r="F60" s="7">
        <v>6</v>
      </c>
      <c r="G60" s="7">
        <v>7</v>
      </c>
    </row>
    <row r="61" spans="1:7" x14ac:dyDescent="0.2">
      <c r="A61" s="8"/>
      <c r="B61" s="8"/>
      <c r="C61" s="9"/>
      <c r="D61" s="8"/>
      <c r="E61" s="10"/>
      <c r="F61" s="10"/>
      <c r="G61" s="10"/>
    </row>
    <row r="62" spans="1:7" x14ac:dyDescent="0.2">
      <c r="A62" s="8"/>
      <c r="B62" s="8"/>
      <c r="C62" s="11" t="s">
        <v>13</v>
      </c>
      <c r="D62" s="8"/>
      <c r="E62" s="10"/>
      <c r="F62" s="10"/>
      <c r="G62" s="10"/>
    </row>
    <row r="63" spans="1:7" ht="24" x14ac:dyDescent="0.2">
      <c r="A63" s="8"/>
      <c r="B63" s="8">
        <v>1</v>
      </c>
      <c r="C63" s="12" t="s">
        <v>50</v>
      </c>
      <c r="D63" s="13" t="s">
        <v>15</v>
      </c>
      <c r="E63" s="14">
        <f>0.7*6</f>
        <v>4.1999999999999993</v>
      </c>
      <c r="F63" s="10"/>
      <c r="G63" s="14">
        <f t="shared" ref="G63:G74" si="3">ROUND((E63*F63),2)</f>
        <v>0</v>
      </c>
    </row>
    <row r="64" spans="1:7" ht="24" x14ac:dyDescent="0.2">
      <c r="A64" s="8"/>
      <c r="B64" s="8">
        <v>2</v>
      </c>
      <c r="C64" s="12" t="s">
        <v>20</v>
      </c>
      <c r="D64" s="13" t="s">
        <v>21</v>
      </c>
      <c r="E64" s="14">
        <f>E63*0.3</f>
        <v>1.2599999999999998</v>
      </c>
      <c r="F64" s="10"/>
      <c r="G64" s="14">
        <f t="shared" si="3"/>
        <v>0</v>
      </c>
    </row>
    <row r="65" spans="1:7" x14ac:dyDescent="0.2">
      <c r="A65" s="8"/>
      <c r="B65" s="8">
        <v>3</v>
      </c>
      <c r="C65" s="12" t="s">
        <v>22</v>
      </c>
      <c r="D65" s="13" t="s">
        <v>21</v>
      </c>
      <c r="E65" s="14">
        <f>0.7*6*1.3*0.9</f>
        <v>4.9139999999999997</v>
      </c>
      <c r="F65" s="10"/>
      <c r="G65" s="14">
        <f t="shared" si="3"/>
        <v>0</v>
      </c>
    </row>
    <row r="66" spans="1:7" ht="24" x14ac:dyDescent="0.2">
      <c r="A66" s="8"/>
      <c r="B66" s="8">
        <v>4</v>
      </c>
      <c r="C66" s="12" t="s">
        <v>23</v>
      </c>
      <c r="D66" s="13" t="s">
        <v>21</v>
      </c>
      <c r="E66" s="14">
        <f>0.7*6*1.3*0.1</f>
        <v>0.54599999999999993</v>
      </c>
      <c r="F66" s="10"/>
      <c r="G66" s="14">
        <f t="shared" si="3"/>
        <v>0</v>
      </c>
    </row>
    <row r="67" spans="1:7" ht="24" x14ac:dyDescent="0.2">
      <c r="A67" s="8"/>
      <c r="B67" s="8">
        <v>5</v>
      </c>
      <c r="C67" s="12" t="s">
        <v>24</v>
      </c>
      <c r="D67" s="13" t="s">
        <v>21</v>
      </c>
      <c r="E67" s="14">
        <f>E66</f>
        <v>0.54599999999999993</v>
      </c>
      <c r="F67" s="10"/>
      <c r="G67" s="14">
        <f t="shared" si="3"/>
        <v>0</v>
      </c>
    </row>
    <row r="68" spans="1:7" x14ac:dyDescent="0.2">
      <c r="A68" s="8"/>
      <c r="B68" s="8">
        <v>6</v>
      </c>
      <c r="C68" s="12" t="s">
        <v>25</v>
      </c>
      <c r="D68" s="13" t="s">
        <v>21</v>
      </c>
      <c r="E68" s="14">
        <f>E65+E66</f>
        <v>5.46</v>
      </c>
      <c r="F68" s="10"/>
      <c r="G68" s="14">
        <f t="shared" si="3"/>
        <v>0</v>
      </c>
    </row>
    <row r="69" spans="1:7" x14ac:dyDescent="0.2">
      <c r="A69" s="8"/>
      <c r="B69" s="8">
        <v>7</v>
      </c>
      <c r="C69" s="15" t="s">
        <v>26</v>
      </c>
      <c r="D69" s="13" t="s">
        <v>15</v>
      </c>
      <c r="E69" s="14">
        <f>1.6*6*2</f>
        <v>19.200000000000003</v>
      </c>
      <c r="F69" s="10"/>
      <c r="G69" s="14">
        <f t="shared" si="3"/>
        <v>0</v>
      </c>
    </row>
    <row r="70" spans="1:7" x14ac:dyDescent="0.2">
      <c r="A70" s="8"/>
      <c r="B70" s="8">
        <v>8</v>
      </c>
      <c r="C70" s="12" t="s">
        <v>27</v>
      </c>
      <c r="D70" s="13" t="s">
        <v>21</v>
      </c>
      <c r="E70" s="14">
        <f>0.7*0.1*6</f>
        <v>0.41999999999999993</v>
      </c>
      <c r="F70" s="10"/>
      <c r="G70" s="14">
        <f t="shared" si="3"/>
        <v>0</v>
      </c>
    </row>
    <row r="71" spans="1:7" x14ac:dyDescent="0.2">
      <c r="A71" s="8"/>
      <c r="B71" s="8">
        <v>9</v>
      </c>
      <c r="C71" s="12" t="s">
        <v>28</v>
      </c>
      <c r="D71" s="13" t="s">
        <v>21</v>
      </c>
      <c r="E71" s="14">
        <f>0.7*0.18*6</f>
        <v>0.75600000000000001</v>
      </c>
      <c r="F71" s="10"/>
      <c r="G71" s="14">
        <f t="shared" si="3"/>
        <v>0</v>
      </c>
    </row>
    <row r="72" spans="1:7" ht="24" x14ac:dyDescent="0.2">
      <c r="A72" s="8"/>
      <c r="B72" s="8">
        <v>10</v>
      </c>
      <c r="C72" s="12" t="s">
        <v>29</v>
      </c>
      <c r="D72" s="13" t="s">
        <v>21</v>
      </c>
      <c r="E72" s="14">
        <f>E68-E70-E71</f>
        <v>4.2839999999999998</v>
      </c>
      <c r="F72" s="10"/>
      <c r="G72" s="14">
        <f t="shared" si="3"/>
        <v>0</v>
      </c>
    </row>
    <row r="73" spans="1:7" ht="24" x14ac:dyDescent="0.2">
      <c r="A73" s="8"/>
      <c r="B73" s="8">
        <v>11</v>
      </c>
      <c r="C73" s="12" t="s">
        <v>30</v>
      </c>
      <c r="D73" s="13" t="s">
        <v>21</v>
      </c>
      <c r="E73" s="14">
        <f>E72</f>
        <v>4.2839999999999998</v>
      </c>
      <c r="F73" s="10"/>
      <c r="G73" s="14">
        <f t="shared" si="3"/>
        <v>0</v>
      </c>
    </row>
    <row r="74" spans="1:7" ht="24" x14ac:dyDescent="0.2">
      <c r="A74" s="8"/>
      <c r="B74" s="8">
        <v>12</v>
      </c>
      <c r="C74" s="12" t="s">
        <v>31</v>
      </c>
      <c r="D74" s="13" t="s">
        <v>21</v>
      </c>
      <c r="E74" s="14">
        <f>E73</f>
        <v>4.2839999999999998</v>
      </c>
      <c r="F74" s="10"/>
      <c r="G74" s="14">
        <f t="shared" si="3"/>
        <v>0</v>
      </c>
    </row>
    <row r="75" spans="1:7" x14ac:dyDescent="0.2">
      <c r="A75" s="16"/>
      <c r="B75" s="16"/>
      <c r="C75" s="17" t="s">
        <v>13</v>
      </c>
      <c r="D75" s="16"/>
      <c r="E75" s="18"/>
      <c r="F75" s="18"/>
      <c r="G75" s="19">
        <f>SUM(G63:G74)</f>
        <v>0</v>
      </c>
    </row>
    <row r="76" spans="1:7" x14ac:dyDescent="0.2">
      <c r="A76" s="8"/>
      <c r="B76" s="8"/>
      <c r="C76" s="12"/>
      <c r="D76" s="8"/>
      <c r="E76" s="10"/>
      <c r="F76" s="10"/>
      <c r="G76" s="10"/>
    </row>
    <row r="77" spans="1:7" x14ac:dyDescent="0.2">
      <c r="A77" s="20"/>
      <c r="B77" s="8"/>
      <c r="C77" s="12"/>
      <c r="D77" s="8"/>
      <c r="E77" s="10"/>
      <c r="F77" s="10"/>
      <c r="G77" s="10"/>
    </row>
    <row r="78" spans="1:7" x14ac:dyDescent="0.2">
      <c r="A78" s="20"/>
      <c r="B78" s="8"/>
      <c r="C78" s="11" t="s">
        <v>44</v>
      </c>
      <c r="D78" s="8"/>
      <c r="E78" s="10"/>
      <c r="F78" s="10"/>
      <c r="G78" s="10"/>
    </row>
    <row r="79" spans="1:7" x14ac:dyDescent="0.2">
      <c r="A79" s="20"/>
      <c r="B79" s="8">
        <v>1</v>
      </c>
      <c r="C79" s="12" t="s">
        <v>32</v>
      </c>
      <c r="D79" s="13" t="s">
        <v>18</v>
      </c>
      <c r="E79" s="14">
        <v>6</v>
      </c>
      <c r="F79" s="10"/>
      <c r="G79" s="10">
        <f t="shared" ref="G79:G89" si="4">ROUND((E79*F79),2)</f>
        <v>0</v>
      </c>
    </row>
    <row r="80" spans="1:7" x14ac:dyDescent="0.2">
      <c r="A80" s="20"/>
      <c r="B80" s="8">
        <v>2</v>
      </c>
      <c r="C80" s="12" t="s">
        <v>51</v>
      </c>
      <c r="D80" s="13" t="s">
        <v>18</v>
      </c>
      <c r="E80" s="14">
        <v>6</v>
      </c>
      <c r="F80" s="10"/>
      <c r="G80" s="10">
        <f t="shared" si="4"/>
        <v>0</v>
      </c>
    </row>
    <row r="81" spans="1:7" ht="24" x14ac:dyDescent="0.2">
      <c r="A81" s="20"/>
      <c r="B81" s="8">
        <v>3</v>
      </c>
      <c r="C81" s="12" t="s">
        <v>52</v>
      </c>
      <c r="D81" s="13" t="s">
        <v>35</v>
      </c>
      <c r="E81" s="14">
        <v>1</v>
      </c>
      <c r="F81" s="10"/>
      <c r="G81" s="10">
        <f t="shared" si="4"/>
        <v>0</v>
      </c>
    </row>
    <row r="82" spans="1:7" ht="24" x14ac:dyDescent="0.2">
      <c r="A82" s="20"/>
      <c r="B82" s="8">
        <v>4</v>
      </c>
      <c r="C82" s="12" t="s">
        <v>36</v>
      </c>
      <c r="D82" s="13" t="s">
        <v>35</v>
      </c>
      <c r="E82" s="14">
        <v>1</v>
      </c>
      <c r="F82" s="10"/>
      <c r="G82" s="10">
        <f t="shared" si="4"/>
        <v>0</v>
      </c>
    </row>
    <row r="83" spans="1:7" ht="24" x14ac:dyDescent="0.2">
      <c r="A83" s="20"/>
      <c r="B83" s="8">
        <v>5</v>
      </c>
      <c r="C83" s="12" t="s">
        <v>37</v>
      </c>
      <c r="D83" s="13" t="s">
        <v>35</v>
      </c>
      <c r="E83" s="14">
        <v>2</v>
      </c>
      <c r="F83" s="10"/>
      <c r="G83" s="10">
        <f t="shared" si="4"/>
        <v>0</v>
      </c>
    </row>
    <row r="84" spans="1:7" ht="24" x14ac:dyDescent="0.2">
      <c r="A84" s="20"/>
      <c r="B84" s="8">
        <v>6</v>
      </c>
      <c r="C84" s="12" t="s">
        <v>38</v>
      </c>
      <c r="D84" s="13" t="s">
        <v>35</v>
      </c>
      <c r="E84" s="14">
        <v>1</v>
      </c>
      <c r="F84" s="10"/>
      <c r="G84" s="10">
        <f t="shared" si="4"/>
        <v>0</v>
      </c>
    </row>
    <row r="85" spans="1:7" ht="24" x14ac:dyDescent="0.2">
      <c r="A85" s="20"/>
      <c r="B85" s="8">
        <v>7</v>
      </c>
      <c r="C85" s="12" t="s">
        <v>39</v>
      </c>
      <c r="D85" s="13" t="s">
        <v>35</v>
      </c>
      <c r="E85" s="14">
        <v>1</v>
      </c>
      <c r="F85" s="10"/>
      <c r="G85" s="10">
        <f t="shared" si="4"/>
        <v>0</v>
      </c>
    </row>
    <row r="86" spans="1:7" ht="24" x14ac:dyDescent="0.2">
      <c r="A86" s="20"/>
      <c r="B86" s="8">
        <v>8</v>
      </c>
      <c r="C86" s="12" t="s">
        <v>40</v>
      </c>
      <c r="D86" s="13" t="s">
        <v>18</v>
      </c>
      <c r="E86" s="14">
        <v>6</v>
      </c>
      <c r="F86" s="10"/>
      <c r="G86" s="10">
        <f t="shared" si="4"/>
        <v>0</v>
      </c>
    </row>
    <row r="87" spans="1:7" x14ac:dyDescent="0.2">
      <c r="A87" s="20"/>
      <c r="B87" s="8">
        <v>9</v>
      </c>
      <c r="C87" s="12" t="s">
        <v>41</v>
      </c>
      <c r="D87" s="13" t="s">
        <v>18</v>
      </c>
      <c r="E87" s="14">
        <v>6</v>
      </c>
      <c r="F87" s="10"/>
      <c r="G87" s="10">
        <f t="shared" si="4"/>
        <v>0</v>
      </c>
    </row>
    <row r="88" spans="1:7" x14ac:dyDescent="0.2">
      <c r="A88" s="20"/>
      <c r="B88" s="8">
        <v>10</v>
      </c>
      <c r="C88" s="12" t="s">
        <v>42</v>
      </c>
      <c r="D88" s="13" t="s">
        <v>18</v>
      </c>
      <c r="E88" s="14">
        <v>6</v>
      </c>
      <c r="F88" s="10"/>
      <c r="G88" s="10">
        <f t="shared" si="4"/>
        <v>0</v>
      </c>
    </row>
    <row r="89" spans="1:7" x14ac:dyDescent="0.2">
      <c r="A89" s="20"/>
      <c r="B89" s="8">
        <v>11</v>
      </c>
      <c r="C89" s="12" t="s">
        <v>43</v>
      </c>
      <c r="D89" s="13" t="s">
        <v>18</v>
      </c>
      <c r="E89" s="14">
        <v>6</v>
      </c>
      <c r="F89" s="10"/>
      <c r="G89" s="10">
        <f t="shared" si="4"/>
        <v>0</v>
      </c>
    </row>
    <row r="90" spans="1:7" x14ac:dyDescent="0.2">
      <c r="A90" s="22"/>
      <c r="B90" s="16"/>
      <c r="C90" s="23" t="s">
        <v>44</v>
      </c>
      <c r="D90" s="16"/>
      <c r="E90" s="18"/>
      <c r="F90" s="18"/>
      <c r="G90" s="19">
        <f>SUM(G79:G89)</f>
        <v>0</v>
      </c>
    </row>
    <row r="91" spans="1:7" x14ac:dyDescent="0.2">
      <c r="A91" s="20"/>
      <c r="B91" s="8"/>
      <c r="C91" s="12"/>
      <c r="D91" s="8"/>
      <c r="E91" s="10"/>
      <c r="F91" s="10"/>
      <c r="G91" s="10"/>
    </row>
    <row r="92" spans="1:7" x14ac:dyDescent="0.2">
      <c r="A92" s="20"/>
      <c r="B92" s="24"/>
      <c r="C92" s="12"/>
      <c r="D92" s="24"/>
      <c r="E92" s="10"/>
      <c r="F92" s="10"/>
      <c r="G92" s="10"/>
    </row>
    <row r="93" spans="1:7" ht="15" x14ac:dyDescent="0.25">
      <c r="A93" s="25"/>
      <c r="B93" s="25"/>
      <c r="C93" s="26" t="s">
        <v>45</v>
      </c>
      <c r="D93" s="25"/>
      <c r="E93" s="27"/>
      <c r="F93" s="27"/>
      <c r="G93" s="28">
        <f>G75+G90</f>
        <v>0</v>
      </c>
    </row>
    <row r="94" spans="1:7" ht="15" x14ac:dyDescent="0.25">
      <c r="A94" s="20"/>
      <c r="B94" s="20"/>
      <c r="C94" s="29" t="s">
        <v>46</v>
      </c>
      <c r="D94" s="20"/>
      <c r="E94" s="20"/>
      <c r="F94" s="20"/>
      <c r="G94" s="30">
        <f>G93*0.2</f>
        <v>0</v>
      </c>
    </row>
    <row r="95" spans="1:7" ht="15" x14ac:dyDescent="0.25">
      <c r="A95" s="31"/>
      <c r="B95" s="31"/>
      <c r="C95" s="26" t="s">
        <v>47</v>
      </c>
      <c r="D95" s="31"/>
      <c r="E95" s="31"/>
      <c r="F95" s="31"/>
      <c r="G95" s="32">
        <f>SUM(G93:G94)</f>
        <v>0</v>
      </c>
    </row>
    <row r="100" spans="1:7" ht="18" x14ac:dyDescent="0.25">
      <c r="A100" s="40" t="s">
        <v>53</v>
      </c>
      <c r="B100" s="40"/>
      <c r="C100" s="40"/>
      <c r="D100" s="40"/>
      <c r="E100" s="40"/>
      <c r="F100" s="40"/>
      <c r="G100" s="40"/>
    </row>
    <row r="101" spans="1:7" x14ac:dyDescent="0.2">
      <c r="A101" s="4"/>
    </row>
    <row r="102" spans="1:7" x14ac:dyDescent="0.2">
      <c r="A102" s="41" t="s">
        <v>54</v>
      </c>
      <c r="B102" s="41"/>
      <c r="C102" s="41"/>
      <c r="D102" s="41"/>
      <c r="E102" s="41"/>
      <c r="F102" s="41"/>
      <c r="G102" s="41"/>
    </row>
    <row r="103" spans="1:7" x14ac:dyDescent="0.2">
      <c r="A103" s="4"/>
    </row>
    <row r="104" spans="1:7" x14ac:dyDescent="0.2">
      <c r="A104" s="42" t="s">
        <v>5</v>
      </c>
      <c r="B104" s="44" t="s">
        <v>6</v>
      </c>
      <c r="C104" s="45" t="s">
        <v>7</v>
      </c>
      <c r="D104" s="44" t="s">
        <v>8</v>
      </c>
      <c r="E104" s="5" t="s">
        <v>9</v>
      </c>
      <c r="F104" s="5"/>
      <c r="G104" s="5"/>
    </row>
    <row r="105" spans="1:7" ht="24" x14ac:dyDescent="0.2">
      <c r="A105" s="43"/>
      <c r="B105" s="44"/>
      <c r="C105" s="45"/>
      <c r="D105" s="44"/>
      <c r="E105" s="6" t="s">
        <v>10</v>
      </c>
      <c r="F105" s="7" t="s">
        <v>11</v>
      </c>
      <c r="G105" s="7" t="s">
        <v>12</v>
      </c>
    </row>
    <row r="106" spans="1:7" x14ac:dyDescent="0.2">
      <c r="A106" s="7">
        <v>1</v>
      </c>
      <c r="B106" s="6">
        <v>2</v>
      </c>
      <c r="C106" s="7">
        <v>3</v>
      </c>
      <c r="D106" s="6">
        <v>4</v>
      </c>
      <c r="E106" s="7">
        <v>5</v>
      </c>
      <c r="F106" s="7">
        <v>6</v>
      </c>
      <c r="G106" s="7">
        <v>7</v>
      </c>
    </row>
    <row r="107" spans="1:7" x14ac:dyDescent="0.2">
      <c r="A107" s="8"/>
      <c r="B107" s="8"/>
      <c r="C107" s="9"/>
      <c r="D107" s="8"/>
      <c r="E107" s="10"/>
      <c r="F107" s="10"/>
      <c r="G107" s="10"/>
    </row>
    <row r="108" spans="1:7" x14ac:dyDescent="0.2">
      <c r="A108" s="8"/>
      <c r="B108" s="8"/>
      <c r="C108" s="11" t="s">
        <v>13</v>
      </c>
      <c r="D108" s="8"/>
      <c r="E108" s="10"/>
      <c r="F108" s="10"/>
      <c r="G108" s="10"/>
    </row>
    <row r="109" spans="1:7" x14ac:dyDescent="0.2">
      <c r="A109" s="8"/>
      <c r="B109" s="8"/>
    </row>
    <row r="110" spans="1:7" ht="24" x14ac:dyDescent="0.2">
      <c r="A110" s="8"/>
      <c r="B110" s="8">
        <v>1</v>
      </c>
      <c r="C110" s="12" t="s">
        <v>14</v>
      </c>
      <c r="D110" s="13" t="s">
        <v>15</v>
      </c>
      <c r="E110" s="14">
        <f>0.7*5.1</f>
        <v>3.5699999999999994</v>
      </c>
      <c r="F110" s="10"/>
      <c r="G110" s="14">
        <f t="shared" ref="G110" si="5">ROUND((E110*F110),2)</f>
        <v>0</v>
      </c>
    </row>
    <row r="111" spans="1:7" ht="24" x14ac:dyDescent="0.2">
      <c r="A111" s="8"/>
      <c r="B111" s="8">
        <v>2</v>
      </c>
      <c r="C111" s="12" t="s">
        <v>16</v>
      </c>
      <c r="D111" s="13" t="s">
        <v>15</v>
      </c>
      <c r="E111" s="14">
        <f>0.7*0.9</f>
        <v>0.63</v>
      </c>
      <c r="F111" s="10"/>
      <c r="G111" s="14">
        <f>ROUND((E111*F111),2)</f>
        <v>0</v>
      </c>
    </row>
    <row r="112" spans="1:7" ht="24" x14ac:dyDescent="0.2">
      <c r="A112" s="8"/>
      <c r="B112" s="8">
        <v>3</v>
      </c>
      <c r="C112" s="12" t="s">
        <v>17</v>
      </c>
      <c r="D112" s="8" t="s">
        <v>18</v>
      </c>
      <c r="E112" s="14">
        <v>1</v>
      </c>
      <c r="F112" s="10"/>
      <c r="G112" s="14">
        <f>ROUND((E112*F112),2)</f>
        <v>0</v>
      </c>
    </row>
    <row r="113" spans="1:7" ht="24" x14ac:dyDescent="0.2">
      <c r="A113" s="8"/>
      <c r="B113" s="8">
        <v>4</v>
      </c>
      <c r="C113" s="12" t="s">
        <v>19</v>
      </c>
      <c r="D113" s="13" t="s">
        <v>15</v>
      </c>
      <c r="E113" s="14">
        <f>0.7*6</f>
        <v>4.1999999999999993</v>
      </c>
      <c r="F113" s="10"/>
      <c r="G113" s="14">
        <f t="shared" ref="G113:G124" si="6">ROUND((E113*F113),2)</f>
        <v>0</v>
      </c>
    </row>
    <row r="114" spans="1:7" ht="24" x14ac:dyDescent="0.2">
      <c r="A114" s="8"/>
      <c r="B114" s="8">
        <v>5</v>
      </c>
      <c r="C114" s="12" t="s">
        <v>20</v>
      </c>
      <c r="D114" s="13" t="s">
        <v>21</v>
      </c>
      <c r="E114" s="14">
        <f>E113*0.3</f>
        <v>1.2599999999999998</v>
      </c>
      <c r="F114" s="10"/>
      <c r="G114" s="14">
        <f t="shared" si="6"/>
        <v>0</v>
      </c>
    </row>
    <row r="115" spans="1:7" x14ac:dyDescent="0.2">
      <c r="A115" s="8"/>
      <c r="B115" s="8">
        <v>6</v>
      </c>
      <c r="C115" s="12" t="s">
        <v>22</v>
      </c>
      <c r="D115" s="13" t="s">
        <v>21</v>
      </c>
      <c r="E115" s="14">
        <f>0.7*6*1.3*0.9</f>
        <v>4.9139999999999997</v>
      </c>
      <c r="F115" s="10"/>
      <c r="G115" s="14">
        <f t="shared" si="6"/>
        <v>0</v>
      </c>
    </row>
    <row r="116" spans="1:7" ht="24" x14ac:dyDescent="0.2">
      <c r="A116" s="8"/>
      <c r="B116" s="8">
        <v>7</v>
      </c>
      <c r="C116" s="12" t="s">
        <v>23</v>
      </c>
      <c r="D116" s="13" t="s">
        <v>21</v>
      </c>
      <c r="E116" s="14">
        <f>0.7*6*1.3*0.1</f>
        <v>0.54599999999999993</v>
      </c>
      <c r="F116" s="10"/>
      <c r="G116" s="14">
        <f t="shared" si="6"/>
        <v>0</v>
      </c>
    </row>
    <row r="117" spans="1:7" ht="24" x14ac:dyDescent="0.2">
      <c r="A117" s="8"/>
      <c r="B117" s="8">
        <v>8</v>
      </c>
      <c r="C117" s="12" t="s">
        <v>24</v>
      </c>
      <c r="D117" s="13" t="s">
        <v>21</v>
      </c>
      <c r="E117" s="14">
        <f>E116</f>
        <v>0.54599999999999993</v>
      </c>
      <c r="F117" s="10"/>
      <c r="G117" s="14">
        <f t="shared" si="6"/>
        <v>0</v>
      </c>
    </row>
    <row r="118" spans="1:7" x14ac:dyDescent="0.2">
      <c r="A118" s="8"/>
      <c r="B118" s="8">
        <v>9</v>
      </c>
      <c r="C118" s="12" t="s">
        <v>25</v>
      </c>
      <c r="D118" s="13" t="s">
        <v>21</v>
      </c>
      <c r="E118" s="14">
        <f>E115+E116</f>
        <v>5.46</v>
      </c>
      <c r="F118" s="10"/>
      <c r="G118" s="14">
        <f t="shared" si="6"/>
        <v>0</v>
      </c>
    </row>
    <row r="119" spans="1:7" x14ac:dyDescent="0.2">
      <c r="A119" s="8"/>
      <c r="B119" s="8">
        <v>10</v>
      </c>
      <c r="C119" s="15" t="s">
        <v>26</v>
      </c>
      <c r="D119" s="13" t="s">
        <v>15</v>
      </c>
      <c r="E119" s="14">
        <f>1.6*6*2</f>
        <v>19.200000000000003</v>
      </c>
      <c r="F119" s="10"/>
      <c r="G119" s="14">
        <f t="shared" si="6"/>
        <v>0</v>
      </c>
    </row>
    <row r="120" spans="1:7" x14ac:dyDescent="0.2">
      <c r="A120" s="8"/>
      <c r="B120" s="8">
        <v>11</v>
      </c>
      <c r="C120" s="12" t="s">
        <v>27</v>
      </c>
      <c r="D120" s="13" t="s">
        <v>21</v>
      </c>
      <c r="E120" s="14">
        <f>0.7*0.1*6</f>
        <v>0.41999999999999993</v>
      </c>
      <c r="F120" s="10"/>
      <c r="G120" s="14">
        <f t="shared" si="6"/>
        <v>0</v>
      </c>
    </row>
    <row r="121" spans="1:7" x14ac:dyDescent="0.2">
      <c r="A121" s="8"/>
      <c r="B121" s="8">
        <v>12</v>
      </c>
      <c r="C121" s="12" t="s">
        <v>28</v>
      </c>
      <c r="D121" s="13" t="s">
        <v>21</v>
      </c>
      <c r="E121" s="14">
        <f>0.7*0.18*6</f>
        <v>0.75600000000000001</v>
      </c>
      <c r="F121" s="10"/>
      <c r="G121" s="14">
        <f t="shared" si="6"/>
        <v>0</v>
      </c>
    </row>
    <row r="122" spans="1:7" ht="24" x14ac:dyDescent="0.2">
      <c r="A122" s="8"/>
      <c r="B122" s="8">
        <v>13</v>
      </c>
      <c r="C122" s="12" t="s">
        <v>29</v>
      </c>
      <c r="D122" s="13" t="s">
        <v>21</v>
      </c>
      <c r="E122" s="14">
        <f>E118-E120-E121</f>
        <v>4.2839999999999998</v>
      </c>
      <c r="F122" s="10"/>
      <c r="G122" s="14">
        <f t="shared" si="6"/>
        <v>0</v>
      </c>
    </row>
    <row r="123" spans="1:7" ht="24" x14ac:dyDescent="0.2">
      <c r="A123" s="8"/>
      <c r="B123" s="8">
        <v>14</v>
      </c>
      <c r="C123" s="12" t="s">
        <v>30</v>
      </c>
      <c r="D123" s="13" t="s">
        <v>21</v>
      </c>
      <c r="E123" s="14">
        <f>E122</f>
        <v>4.2839999999999998</v>
      </c>
      <c r="F123" s="10"/>
      <c r="G123" s="14">
        <f t="shared" si="6"/>
        <v>0</v>
      </c>
    </row>
    <row r="124" spans="1:7" ht="24" x14ac:dyDescent="0.2">
      <c r="A124" s="8"/>
      <c r="B124" s="8">
        <v>15</v>
      </c>
      <c r="C124" s="12" t="s">
        <v>31</v>
      </c>
      <c r="D124" s="13" t="s">
        <v>21</v>
      </c>
      <c r="E124" s="14">
        <f>E123</f>
        <v>4.2839999999999998</v>
      </c>
      <c r="F124" s="10"/>
      <c r="G124" s="14">
        <f t="shared" si="6"/>
        <v>0</v>
      </c>
    </row>
    <row r="125" spans="1:7" x14ac:dyDescent="0.2">
      <c r="A125" s="16"/>
      <c r="B125" s="16"/>
      <c r="C125" s="17" t="s">
        <v>13</v>
      </c>
      <c r="D125" s="16"/>
      <c r="E125" s="18"/>
      <c r="F125" s="18"/>
      <c r="G125" s="19">
        <f>SUM(G113:G124)</f>
        <v>0</v>
      </c>
    </row>
    <row r="126" spans="1:7" x14ac:dyDescent="0.2">
      <c r="A126" s="8"/>
      <c r="B126" s="8"/>
      <c r="C126" s="12"/>
      <c r="D126" s="8"/>
      <c r="E126" s="10"/>
      <c r="F126" s="10"/>
      <c r="G126" s="10"/>
    </row>
    <row r="127" spans="1:7" x14ac:dyDescent="0.2">
      <c r="A127" s="20"/>
      <c r="B127" s="8"/>
      <c r="C127" s="12"/>
      <c r="D127" s="8"/>
      <c r="E127" s="10"/>
      <c r="F127" s="10"/>
      <c r="G127" s="10"/>
    </row>
    <row r="128" spans="1:7" x14ac:dyDescent="0.2">
      <c r="A128" s="20"/>
      <c r="B128" s="8"/>
      <c r="C128" s="11" t="s">
        <v>44</v>
      </c>
      <c r="D128" s="8"/>
      <c r="E128" s="10"/>
      <c r="F128" s="10"/>
      <c r="G128" s="10"/>
    </row>
    <row r="129" spans="1:7" x14ac:dyDescent="0.2">
      <c r="A129" s="20"/>
      <c r="B129" s="8">
        <v>1</v>
      </c>
      <c r="C129" s="12" t="s">
        <v>55</v>
      </c>
      <c r="D129" s="13" t="s">
        <v>18</v>
      </c>
      <c r="E129" s="14">
        <v>6</v>
      </c>
      <c r="F129" s="10"/>
      <c r="G129" s="10">
        <f t="shared" ref="G129:G139" si="7">ROUND((E129*F129),2)</f>
        <v>0</v>
      </c>
    </row>
    <row r="130" spans="1:7" x14ac:dyDescent="0.2">
      <c r="A130" s="20"/>
      <c r="B130" s="8">
        <v>2</v>
      </c>
      <c r="C130" s="12" t="s">
        <v>56</v>
      </c>
      <c r="D130" s="13" t="s">
        <v>18</v>
      </c>
      <c r="E130" s="14">
        <v>6</v>
      </c>
      <c r="F130" s="10"/>
      <c r="G130" s="10">
        <f t="shared" si="7"/>
        <v>0</v>
      </c>
    </row>
    <row r="131" spans="1:7" ht="24" x14ac:dyDescent="0.2">
      <c r="A131" s="20"/>
      <c r="B131" s="8">
        <v>3</v>
      </c>
      <c r="C131" s="21" t="s">
        <v>57</v>
      </c>
      <c r="D131" s="13" t="s">
        <v>35</v>
      </c>
      <c r="E131" s="14">
        <v>1</v>
      </c>
      <c r="F131" s="10"/>
      <c r="G131" s="10">
        <f t="shared" si="7"/>
        <v>0</v>
      </c>
    </row>
    <row r="132" spans="1:7" ht="24" x14ac:dyDescent="0.2">
      <c r="A132" s="20"/>
      <c r="B132" s="8">
        <v>4</v>
      </c>
      <c r="C132" s="12" t="s">
        <v>58</v>
      </c>
      <c r="D132" s="13" t="s">
        <v>35</v>
      </c>
      <c r="E132" s="14">
        <v>1</v>
      </c>
      <c r="F132" s="10"/>
      <c r="G132" s="10">
        <f t="shared" si="7"/>
        <v>0</v>
      </c>
    </row>
    <row r="133" spans="1:7" ht="24" x14ac:dyDescent="0.2">
      <c r="A133" s="20"/>
      <c r="B133" s="8">
        <v>5</v>
      </c>
      <c r="C133" s="12" t="s">
        <v>59</v>
      </c>
      <c r="D133" s="13" t="s">
        <v>35</v>
      </c>
      <c r="E133" s="14">
        <v>2</v>
      </c>
      <c r="F133" s="10"/>
      <c r="G133" s="10">
        <f t="shared" si="7"/>
        <v>0</v>
      </c>
    </row>
    <row r="134" spans="1:7" ht="24" x14ac:dyDescent="0.2">
      <c r="A134" s="20"/>
      <c r="B134" s="8">
        <v>6</v>
      </c>
      <c r="C134" s="12" t="s">
        <v>60</v>
      </c>
      <c r="D134" s="13" t="s">
        <v>35</v>
      </c>
      <c r="E134" s="14">
        <v>1</v>
      </c>
      <c r="F134" s="10"/>
      <c r="G134" s="10">
        <f t="shared" si="7"/>
        <v>0</v>
      </c>
    </row>
    <row r="135" spans="1:7" ht="24" x14ac:dyDescent="0.2">
      <c r="A135" s="20"/>
      <c r="B135" s="8">
        <v>7</v>
      </c>
      <c r="C135" s="12" t="s">
        <v>61</v>
      </c>
      <c r="D135" s="13" t="s">
        <v>35</v>
      </c>
      <c r="E135" s="14">
        <v>1</v>
      </c>
      <c r="F135" s="10"/>
      <c r="G135" s="10">
        <f t="shared" si="7"/>
        <v>0</v>
      </c>
    </row>
    <row r="136" spans="1:7" ht="24" x14ac:dyDescent="0.2">
      <c r="A136" s="20"/>
      <c r="B136" s="8">
        <v>8</v>
      </c>
      <c r="C136" s="12" t="s">
        <v>40</v>
      </c>
      <c r="D136" s="13" t="s">
        <v>18</v>
      </c>
      <c r="E136" s="14">
        <v>6</v>
      </c>
      <c r="F136" s="10"/>
      <c r="G136" s="10">
        <f t="shared" si="7"/>
        <v>0</v>
      </c>
    </row>
    <row r="137" spans="1:7" x14ac:dyDescent="0.2">
      <c r="A137" s="20"/>
      <c r="B137" s="8">
        <v>9</v>
      </c>
      <c r="C137" s="12" t="s">
        <v>41</v>
      </c>
      <c r="D137" s="13" t="s">
        <v>18</v>
      </c>
      <c r="E137" s="14">
        <v>6</v>
      </c>
      <c r="F137" s="10"/>
      <c r="G137" s="10">
        <f t="shared" si="7"/>
        <v>0</v>
      </c>
    </row>
    <row r="138" spans="1:7" x14ac:dyDescent="0.2">
      <c r="A138" s="20"/>
      <c r="B138" s="8">
        <v>10</v>
      </c>
      <c r="C138" s="12" t="s">
        <v>42</v>
      </c>
      <c r="D138" s="13" t="s">
        <v>18</v>
      </c>
      <c r="E138" s="14">
        <v>6</v>
      </c>
      <c r="F138" s="10"/>
      <c r="G138" s="10">
        <f t="shared" si="7"/>
        <v>0</v>
      </c>
    </row>
    <row r="139" spans="1:7" x14ac:dyDescent="0.2">
      <c r="A139" s="20"/>
      <c r="B139" s="8">
        <v>11</v>
      </c>
      <c r="C139" s="12" t="s">
        <v>43</v>
      </c>
      <c r="D139" s="13" t="s">
        <v>18</v>
      </c>
      <c r="E139" s="14">
        <v>6</v>
      </c>
      <c r="F139" s="10"/>
      <c r="G139" s="10">
        <f t="shared" si="7"/>
        <v>0</v>
      </c>
    </row>
    <row r="140" spans="1:7" x14ac:dyDescent="0.2">
      <c r="A140" s="22"/>
      <c r="B140" s="16"/>
      <c r="C140" s="23" t="s">
        <v>44</v>
      </c>
      <c r="D140" s="16"/>
      <c r="E140" s="18"/>
      <c r="F140" s="18"/>
      <c r="G140" s="19">
        <f>SUM(G129:G139)</f>
        <v>0</v>
      </c>
    </row>
    <row r="141" spans="1:7" x14ac:dyDescent="0.2">
      <c r="A141" s="20"/>
      <c r="B141" s="8"/>
      <c r="C141" s="12"/>
      <c r="D141" s="8"/>
      <c r="E141" s="10"/>
      <c r="F141" s="10"/>
      <c r="G141" s="10"/>
    </row>
    <row r="142" spans="1:7" x14ac:dyDescent="0.2">
      <c r="A142" s="20"/>
      <c r="B142" s="24"/>
      <c r="C142" s="12"/>
      <c r="D142" s="24"/>
      <c r="E142" s="10"/>
      <c r="F142" s="10"/>
      <c r="G142" s="10"/>
    </row>
    <row r="143" spans="1:7" ht="15" x14ac:dyDescent="0.25">
      <c r="A143" s="25"/>
      <c r="B143" s="25"/>
      <c r="C143" s="26" t="s">
        <v>45</v>
      </c>
      <c r="D143" s="25"/>
      <c r="E143" s="27"/>
      <c r="F143" s="27"/>
      <c r="G143" s="28">
        <f>G125+G140</f>
        <v>0</v>
      </c>
    </row>
    <row r="144" spans="1:7" ht="15" x14ac:dyDescent="0.25">
      <c r="A144" s="20"/>
      <c r="B144" s="20"/>
      <c r="C144" s="29" t="s">
        <v>46</v>
      </c>
      <c r="D144" s="20"/>
      <c r="E144" s="20"/>
      <c r="F144" s="20"/>
      <c r="G144" s="30">
        <f>G143*0.2</f>
        <v>0</v>
      </c>
    </row>
    <row r="145" spans="1:7" ht="15" x14ac:dyDescent="0.25">
      <c r="A145" s="31"/>
      <c r="B145" s="31"/>
      <c r="C145" s="26" t="s">
        <v>47</v>
      </c>
      <c r="D145" s="31"/>
      <c r="E145" s="31"/>
      <c r="F145" s="31"/>
      <c r="G145" s="32">
        <f>SUM(G143:G144)</f>
        <v>0</v>
      </c>
    </row>
    <row r="149" spans="1:7" ht="18" x14ac:dyDescent="0.25">
      <c r="A149" s="40" t="s">
        <v>62</v>
      </c>
      <c r="B149" s="40"/>
      <c r="C149" s="40"/>
      <c r="D149" s="40"/>
      <c r="E149" s="40"/>
      <c r="F149" s="40"/>
      <c r="G149" s="40"/>
    </row>
    <row r="150" spans="1:7" x14ac:dyDescent="0.2">
      <c r="A150" s="4"/>
    </row>
    <row r="151" spans="1:7" x14ac:dyDescent="0.2">
      <c r="A151" s="41" t="s">
        <v>63</v>
      </c>
      <c r="B151" s="41"/>
      <c r="C151" s="41"/>
      <c r="D151" s="41"/>
      <c r="E151" s="41"/>
      <c r="F151" s="41"/>
      <c r="G151" s="41"/>
    </row>
    <row r="152" spans="1:7" x14ac:dyDescent="0.2">
      <c r="A152" s="4"/>
    </row>
    <row r="153" spans="1:7" x14ac:dyDescent="0.2">
      <c r="A153" s="42" t="s">
        <v>5</v>
      </c>
      <c r="B153" s="44" t="s">
        <v>6</v>
      </c>
      <c r="C153" s="45" t="s">
        <v>7</v>
      </c>
      <c r="D153" s="44" t="s">
        <v>8</v>
      </c>
      <c r="E153" s="5" t="s">
        <v>9</v>
      </c>
      <c r="F153" s="5"/>
      <c r="G153" s="5"/>
    </row>
    <row r="154" spans="1:7" ht="24" x14ac:dyDescent="0.2">
      <c r="A154" s="43"/>
      <c r="B154" s="44"/>
      <c r="C154" s="45"/>
      <c r="D154" s="44"/>
      <c r="E154" s="6" t="s">
        <v>10</v>
      </c>
      <c r="F154" s="7" t="s">
        <v>11</v>
      </c>
      <c r="G154" s="7" t="s">
        <v>12</v>
      </c>
    </row>
    <row r="155" spans="1:7" x14ac:dyDescent="0.2">
      <c r="A155" s="7">
        <v>1</v>
      </c>
      <c r="B155" s="6">
        <v>2</v>
      </c>
      <c r="C155" s="7">
        <v>3</v>
      </c>
      <c r="D155" s="6">
        <v>4</v>
      </c>
      <c r="E155" s="7">
        <v>5</v>
      </c>
      <c r="F155" s="7">
        <v>6</v>
      </c>
      <c r="G155" s="7">
        <v>7</v>
      </c>
    </row>
    <row r="156" spans="1:7" x14ac:dyDescent="0.2">
      <c r="A156" s="8"/>
      <c r="B156" s="8"/>
      <c r="C156" s="9"/>
      <c r="D156" s="8"/>
      <c r="E156" s="10"/>
      <c r="F156" s="10"/>
      <c r="G156" s="10"/>
    </row>
    <row r="157" spans="1:7" x14ac:dyDescent="0.2">
      <c r="A157" s="8"/>
      <c r="B157" s="8"/>
      <c r="C157" s="11" t="s">
        <v>13</v>
      </c>
      <c r="D157" s="8"/>
      <c r="E157" s="10"/>
      <c r="F157" s="10"/>
      <c r="G157" s="10"/>
    </row>
    <row r="158" spans="1:7" ht="24" x14ac:dyDescent="0.2">
      <c r="A158" s="8"/>
      <c r="B158" s="8">
        <v>1</v>
      </c>
      <c r="C158" s="12" t="s">
        <v>50</v>
      </c>
      <c r="D158" s="13" t="s">
        <v>15</v>
      </c>
      <c r="E158" s="14">
        <f>0.7*6</f>
        <v>4.1999999999999993</v>
      </c>
      <c r="F158" s="10"/>
      <c r="G158" s="14">
        <f t="shared" ref="G158:G169" si="8">ROUND((E158*F158),2)</f>
        <v>0</v>
      </c>
    </row>
    <row r="159" spans="1:7" ht="24" x14ac:dyDescent="0.2">
      <c r="A159" s="8"/>
      <c r="B159" s="8">
        <v>2</v>
      </c>
      <c r="C159" s="12" t="s">
        <v>20</v>
      </c>
      <c r="D159" s="13" t="s">
        <v>21</v>
      </c>
      <c r="E159" s="14">
        <f>E158*0.3</f>
        <v>1.2599999999999998</v>
      </c>
      <c r="F159" s="10"/>
      <c r="G159" s="14">
        <f t="shared" si="8"/>
        <v>0</v>
      </c>
    </row>
    <row r="160" spans="1:7" x14ac:dyDescent="0.2">
      <c r="A160" s="8"/>
      <c r="B160" s="8">
        <v>3</v>
      </c>
      <c r="C160" s="12" t="s">
        <v>22</v>
      </c>
      <c r="D160" s="13" t="s">
        <v>21</v>
      </c>
      <c r="E160" s="14">
        <f>0.7*6*1.3*0.9</f>
        <v>4.9139999999999997</v>
      </c>
      <c r="F160" s="10"/>
      <c r="G160" s="14">
        <f t="shared" si="8"/>
        <v>0</v>
      </c>
    </row>
    <row r="161" spans="1:7" ht="24" x14ac:dyDescent="0.2">
      <c r="A161" s="8"/>
      <c r="B161" s="8">
        <v>4</v>
      </c>
      <c r="C161" s="12" t="s">
        <v>23</v>
      </c>
      <c r="D161" s="13" t="s">
        <v>21</v>
      </c>
      <c r="E161" s="14">
        <f>0.7*6*1.3*0.1</f>
        <v>0.54599999999999993</v>
      </c>
      <c r="F161" s="10"/>
      <c r="G161" s="14">
        <f t="shared" si="8"/>
        <v>0</v>
      </c>
    </row>
    <row r="162" spans="1:7" ht="24" x14ac:dyDescent="0.2">
      <c r="A162" s="8"/>
      <c r="B162" s="8">
        <v>5</v>
      </c>
      <c r="C162" s="12" t="s">
        <v>24</v>
      </c>
      <c r="D162" s="13" t="s">
        <v>21</v>
      </c>
      <c r="E162" s="14">
        <f>E161</f>
        <v>0.54599999999999993</v>
      </c>
      <c r="F162" s="10"/>
      <c r="G162" s="14">
        <f t="shared" si="8"/>
        <v>0</v>
      </c>
    </row>
    <row r="163" spans="1:7" x14ac:dyDescent="0.2">
      <c r="A163" s="8"/>
      <c r="B163" s="8">
        <v>6</v>
      </c>
      <c r="C163" s="12" t="s">
        <v>25</v>
      </c>
      <c r="D163" s="13" t="s">
        <v>21</v>
      </c>
      <c r="E163" s="14">
        <f>E160+E161</f>
        <v>5.46</v>
      </c>
      <c r="F163" s="10"/>
      <c r="G163" s="14">
        <f t="shared" si="8"/>
        <v>0</v>
      </c>
    </row>
    <row r="164" spans="1:7" x14ac:dyDescent="0.2">
      <c r="A164" s="8"/>
      <c r="B164" s="8">
        <v>7</v>
      </c>
      <c r="C164" s="15" t="s">
        <v>26</v>
      </c>
      <c r="D164" s="13" t="s">
        <v>15</v>
      </c>
      <c r="E164" s="14">
        <f>1.6*6*2</f>
        <v>19.200000000000003</v>
      </c>
      <c r="F164" s="10"/>
      <c r="G164" s="14">
        <f t="shared" si="8"/>
        <v>0</v>
      </c>
    </row>
    <row r="165" spans="1:7" x14ac:dyDescent="0.2">
      <c r="A165" s="8"/>
      <c r="B165" s="8">
        <v>8</v>
      </c>
      <c r="C165" s="12" t="s">
        <v>27</v>
      </c>
      <c r="D165" s="13" t="s">
        <v>21</v>
      </c>
      <c r="E165" s="14">
        <f>0.7*0.1*6</f>
        <v>0.41999999999999993</v>
      </c>
      <c r="F165" s="10"/>
      <c r="G165" s="14">
        <f t="shared" si="8"/>
        <v>0</v>
      </c>
    </row>
    <row r="166" spans="1:7" x14ac:dyDescent="0.2">
      <c r="A166" s="8"/>
      <c r="B166" s="8">
        <v>9</v>
      </c>
      <c r="C166" s="12" t="s">
        <v>28</v>
      </c>
      <c r="D166" s="13" t="s">
        <v>21</v>
      </c>
      <c r="E166" s="14">
        <f>0.7*0.18*6</f>
        <v>0.75600000000000001</v>
      </c>
      <c r="F166" s="10"/>
      <c r="G166" s="14">
        <f t="shared" si="8"/>
        <v>0</v>
      </c>
    </row>
    <row r="167" spans="1:7" ht="24" x14ac:dyDescent="0.2">
      <c r="A167" s="8"/>
      <c r="B167" s="8">
        <v>10</v>
      </c>
      <c r="C167" s="12" t="s">
        <v>29</v>
      </c>
      <c r="D167" s="13" t="s">
        <v>21</v>
      </c>
      <c r="E167" s="14">
        <f>E163-E165-E166</f>
        <v>4.2839999999999998</v>
      </c>
      <c r="F167" s="10"/>
      <c r="G167" s="14">
        <f t="shared" si="8"/>
        <v>0</v>
      </c>
    </row>
    <row r="168" spans="1:7" ht="24" x14ac:dyDescent="0.2">
      <c r="A168" s="8"/>
      <c r="B168" s="8">
        <v>11</v>
      </c>
      <c r="C168" s="12" t="s">
        <v>30</v>
      </c>
      <c r="D168" s="13" t="s">
        <v>21</v>
      </c>
      <c r="E168" s="14">
        <f>E167</f>
        <v>4.2839999999999998</v>
      </c>
      <c r="F168" s="10"/>
      <c r="G168" s="14">
        <f t="shared" si="8"/>
        <v>0</v>
      </c>
    </row>
    <row r="169" spans="1:7" ht="24" x14ac:dyDescent="0.2">
      <c r="A169" s="8"/>
      <c r="B169" s="8">
        <v>12</v>
      </c>
      <c r="C169" s="12" t="s">
        <v>31</v>
      </c>
      <c r="D169" s="13" t="s">
        <v>21</v>
      </c>
      <c r="E169" s="14">
        <f>E168</f>
        <v>4.2839999999999998</v>
      </c>
      <c r="F169" s="10"/>
      <c r="G169" s="14">
        <f t="shared" si="8"/>
        <v>0</v>
      </c>
    </row>
    <row r="170" spans="1:7" x14ac:dyDescent="0.2">
      <c r="A170" s="16"/>
      <c r="B170" s="16"/>
      <c r="C170" s="17" t="s">
        <v>13</v>
      </c>
      <c r="D170" s="16"/>
      <c r="E170" s="18"/>
      <c r="F170" s="18"/>
      <c r="G170" s="19">
        <f>SUM(G158:G169)</f>
        <v>0</v>
      </c>
    </row>
    <row r="171" spans="1:7" x14ac:dyDescent="0.2">
      <c r="A171" s="8"/>
      <c r="B171" s="8"/>
      <c r="C171" s="12"/>
      <c r="D171" s="8"/>
      <c r="E171" s="10"/>
      <c r="F171" s="10"/>
      <c r="G171" s="10"/>
    </row>
    <row r="172" spans="1:7" x14ac:dyDescent="0.2">
      <c r="A172" s="20"/>
      <c r="B172" s="8"/>
      <c r="C172" s="12"/>
      <c r="D172" s="8"/>
      <c r="E172" s="10"/>
      <c r="F172" s="10"/>
      <c r="G172" s="10"/>
    </row>
    <row r="173" spans="1:7" x14ac:dyDescent="0.2">
      <c r="A173" s="20"/>
      <c r="B173" s="8"/>
      <c r="C173" s="11" t="s">
        <v>44</v>
      </c>
      <c r="D173" s="8"/>
      <c r="E173" s="10"/>
      <c r="F173" s="10"/>
      <c r="G173" s="10"/>
    </row>
    <row r="174" spans="1:7" x14ac:dyDescent="0.2">
      <c r="A174" s="20"/>
      <c r="B174" s="8">
        <v>1</v>
      </c>
      <c r="C174" s="12" t="s">
        <v>55</v>
      </c>
      <c r="D174" s="13" t="s">
        <v>18</v>
      </c>
      <c r="E174" s="14">
        <v>6</v>
      </c>
      <c r="F174" s="10"/>
      <c r="G174" s="10">
        <f t="shared" ref="G174:G184" si="9">ROUND((E174*F174),2)</f>
        <v>0</v>
      </c>
    </row>
    <row r="175" spans="1:7" x14ac:dyDescent="0.2">
      <c r="A175" s="20"/>
      <c r="B175" s="8">
        <v>2</v>
      </c>
      <c r="C175" s="12" t="s">
        <v>56</v>
      </c>
      <c r="D175" s="13" t="s">
        <v>18</v>
      </c>
      <c r="E175" s="14">
        <v>6</v>
      </c>
      <c r="F175" s="10"/>
      <c r="G175" s="10">
        <f t="shared" si="9"/>
        <v>0</v>
      </c>
    </row>
    <row r="176" spans="1:7" ht="24" x14ac:dyDescent="0.2">
      <c r="A176" s="20"/>
      <c r="B176" s="8">
        <v>3</v>
      </c>
      <c r="C176" s="21" t="s">
        <v>57</v>
      </c>
      <c r="D176" s="13" t="s">
        <v>35</v>
      </c>
      <c r="E176" s="14">
        <v>1</v>
      </c>
      <c r="F176" s="10"/>
      <c r="G176" s="10">
        <f t="shared" si="9"/>
        <v>0</v>
      </c>
    </row>
    <row r="177" spans="1:7" ht="24" x14ac:dyDescent="0.2">
      <c r="A177" s="20"/>
      <c r="B177" s="8">
        <v>4</v>
      </c>
      <c r="C177" s="12" t="s">
        <v>58</v>
      </c>
      <c r="D177" s="13" t="s">
        <v>35</v>
      </c>
      <c r="E177" s="14">
        <v>1</v>
      </c>
      <c r="F177" s="10"/>
      <c r="G177" s="10">
        <f t="shared" si="9"/>
        <v>0</v>
      </c>
    </row>
    <row r="178" spans="1:7" ht="24" x14ac:dyDescent="0.2">
      <c r="A178" s="20"/>
      <c r="B178" s="8">
        <v>5</v>
      </c>
      <c r="C178" s="12" t="s">
        <v>59</v>
      </c>
      <c r="D178" s="13" t="s">
        <v>35</v>
      </c>
      <c r="E178" s="14">
        <v>2</v>
      </c>
      <c r="F178" s="10"/>
      <c r="G178" s="10">
        <f t="shared" si="9"/>
        <v>0</v>
      </c>
    </row>
    <row r="179" spans="1:7" ht="24" x14ac:dyDescent="0.2">
      <c r="A179" s="20"/>
      <c r="B179" s="8">
        <v>6</v>
      </c>
      <c r="C179" s="12" t="s">
        <v>60</v>
      </c>
      <c r="D179" s="13" t="s">
        <v>35</v>
      </c>
      <c r="E179" s="14">
        <v>1</v>
      </c>
      <c r="F179" s="10"/>
      <c r="G179" s="10">
        <f t="shared" si="9"/>
        <v>0</v>
      </c>
    </row>
    <row r="180" spans="1:7" ht="24" x14ac:dyDescent="0.2">
      <c r="A180" s="20"/>
      <c r="B180" s="8">
        <v>7</v>
      </c>
      <c r="C180" s="12" t="s">
        <v>61</v>
      </c>
      <c r="D180" s="13" t="s">
        <v>35</v>
      </c>
      <c r="E180" s="14">
        <v>1</v>
      </c>
      <c r="F180" s="10"/>
      <c r="G180" s="10">
        <f t="shared" si="9"/>
        <v>0</v>
      </c>
    </row>
    <row r="181" spans="1:7" ht="24" x14ac:dyDescent="0.2">
      <c r="A181" s="20"/>
      <c r="B181" s="8">
        <v>8</v>
      </c>
      <c r="C181" s="12" t="s">
        <v>40</v>
      </c>
      <c r="D181" s="13" t="s">
        <v>18</v>
      </c>
      <c r="E181" s="14">
        <v>6</v>
      </c>
      <c r="F181" s="10"/>
      <c r="G181" s="10">
        <f t="shared" si="9"/>
        <v>0</v>
      </c>
    </row>
    <row r="182" spans="1:7" x14ac:dyDescent="0.2">
      <c r="A182" s="20"/>
      <c r="B182" s="8">
        <v>9</v>
      </c>
      <c r="C182" s="12" t="s">
        <v>41</v>
      </c>
      <c r="D182" s="13" t="s">
        <v>18</v>
      </c>
      <c r="E182" s="14">
        <v>6</v>
      </c>
      <c r="F182" s="10"/>
      <c r="G182" s="10">
        <f t="shared" si="9"/>
        <v>0</v>
      </c>
    </row>
    <row r="183" spans="1:7" x14ac:dyDescent="0.2">
      <c r="A183" s="20"/>
      <c r="B183" s="8">
        <v>10</v>
      </c>
      <c r="C183" s="12" t="s">
        <v>42</v>
      </c>
      <c r="D183" s="13" t="s">
        <v>18</v>
      </c>
      <c r="E183" s="14">
        <v>6</v>
      </c>
      <c r="F183" s="10"/>
      <c r="G183" s="10">
        <f t="shared" si="9"/>
        <v>0</v>
      </c>
    </row>
    <row r="184" spans="1:7" x14ac:dyDescent="0.2">
      <c r="A184" s="20"/>
      <c r="B184" s="8">
        <v>11</v>
      </c>
      <c r="C184" s="12" t="s">
        <v>43</v>
      </c>
      <c r="D184" s="13" t="s">
        <v>18</v>
      </c>
      <c r="E184" s="14">
        <v>6</v>
      </c>
      <c r="F184" s="10"/>
      <c r="G184" s="10">
        <f t="shared" si="9"/>
        <v>0</v>
      </c>
    </row>
    <row r="185" spans="1:7" x14ac:dyDescent="0.2">
      <c r="A185" s="22"/>
      <c r="B185" s="16"/>
      <c r="C185" s="23" t="s">
        <v>44</v>
      </c>
      <c r="D185" s="16"/>
      <c r="E185" s="18"/>
      <c r="F185" s="18"/>
      <c r="G185" s="19">
        <f>SUM(G174:G184)</f>
        <v>0</v>
      </c>
    </row>
    <row r="186" spans="1:7" x14ac:dyDescent="0.2">
      <c r="A186" s="20"/>
      <c r="B186" s="8"/>
      <c r="C186" s="12"/>
      <c r="D186" s="8"/>
      <c r="E186" s="10"/>
      <c r="F186" s="10"/>
      <c r="G186" s="10"/>
    </row>
    <row r="187" spans="1:7" x14ac:dyDescent="0.2">
      <c r="A187" s="20"/>
      <c r="B187" s="24"/>
      <c r="C187" s="12"/>
      <c r="D187" s="24"/>
      <c r="E187" s="10"/>
      <c r="F187" s="10"/>
      <c r="G187" s="10"/>
    </row>
    <row r="188" spans="1:7" ht="15" x14ac:dyDescent="0.25">
      <c r="A188" s="25"/>
      <c r="B188" s="25"/>
      <c r="C188" s="26" t="s">
        <v>45</v>
      </c>
      <c r="D188" s="25"/>
      <c r="E188" s="27"/>
      <c r="F188" s="27"/>
      <c r="G188" s="28">
        <f>G170+G185</f>
        <v>0</v>
      </c>
    </row>
    <row r="189" spans="1:7" ht="15" x14ac:dyDescent="0.25">
      <c r="A189" s="20"/>
      <c r="B189" s="20"/>
      <c r="C189" s="29" t="s">
        <v>46</v>
      </c>
      <c r="D189" s="20"/>
      <c r="E189" s="20"/>
      <c r="F189" s="20"/>
      <c r="G189" s="30">
        <f>G188*0.2</f>
        <v>0</v>
      </c>
    </row>
    <row r="190" spans="1:7" ht="15" x14ac:dyDescent="0.25">
      <c r="A190" s="31"/>
      <c r="B190" s="31"/>
      <c r="C190" s="26" t="s">
        <v>47</v>
      </c>
      <c r="D190" s="31"/>
      <c r="E190" s="31"/>
      <c r="F190" s="31"/>
      <c r="G190" s="32">
        <f>SUM(G188:G189)</f>
        <v>0</v>
      </c>
    </row>
    <row r="193" spans="1:7" x14ac:dyDescent="0.2">
      <c r="A193" s="33"/>
      <c r="B193" s="33"/>
      <c r="C193" s="33"/>
      <c r="D193" s="33"/>
      <c r="E193" s="33"/>
      <c r="F193" s="33"/>
      <c r="G193" s="33"/>
    </row>
    <row r="194" spans="1:7" x14ac:dyDescent="0.2">
      <c r="A194" s="33"/>
      <c r="B194" s="33"/>
      <c r="C194" s="33"/>
      <c r="D194" s="33"/>
      <c r="E194" s="33"/>
      <c r="F194" s="33"/>
      <c r="G194" s="33"/>
    </row>
    <row r="195" spans="1:7" x14ac:dyDescent="0.2">
      <c r="A195" s="33"/>
      <c r="B195" s="33"/>
      <c r="C195" s="33"/>
      <c r="D195" s="33"/>
      <c r="E195" s="33"/>
      <c r="F195" s="33"/>
      <c r="G195" s="33"/>
    </row>
    <row r="196" spans="1:7" ht="18" x14ac:dyDescent="0.25">
      <c r="A196" s="46"/>
      <c r="B196" s="46"/>
      <c r="C196" s="46"/>
      <c r="D196" s="46"/>
      <c r="E196" s="46"/>
      <c r="F196" s="46"/>
      <c r="G196" s="46"/>
    </row>
    <row r="197" spans="1:7" x14ac:dyDescent="0.2">
      <c r="A197" s="34"/>
      <c r="B197" s="33"/>
      <c r="C197" s="33"/>
      <c r="D197" s="33"/>
      <c r="E197" s="33"/>
      <c r="F197" s="33"/>
      <c r="G197" s="33"/>
    </row>
    <row r="198" spans="1:7" x14ac:dyDescent="0.2">
      <c r="A198" s="47"/>
      <c r="B198" s="48"/>
      <c r="C198" s="47"/>
      <c r="D198" s="48"/>
      <c r="E198" s="35"/>
      <c r="F198" s="36"/>
      <c r="G198" s="35"/>
    </row>
    <row r="199" spans="1:7" x14ac:dyDescent="0.2">
      <c r="A199" s="47"/>
      <c r="B199" s="48"/>
      <c r="C199" s="47"/>
      <c r="D199" s="48"/>
      <c r="E199" s="37"/>
      <c r="F199" s="38"/>
      <c r="G199" s="38"/>
    </row>
  </sheetData>
  <mergeCells count="29">
    <mergeCell ref="A196:G196"/>
    <mergeCell ref="A198:A199"/>
    <mergeCell ref="B198:B199"/>
    <mergeCell ref="C198:C199"/>
    <mergeCell ref="D198:D199"/>
    <mergeCell ref="A149:G149"/>
    <mergeCell ref="A151:G151"/>
    <mergeCell ref="A153:A154"/>
    <mergeCell ref="B153:B154"/>
    <mergeCell ref="C153:C154"/>
    <mergeCell ref="D153:D154"/>
    <mergeCell ref="A100:G100"/>
    <mergeCell ref="A102:G102"/>
    <mergeCell ref="A104:A105"/>
    <mergeCell ref="B104:B105"/>
    <mergeCell ref="C104:C105"/>
    <mergeCell ref="D104:D105"/>
    <mergeCell ref="A54:G54"/>
    <mergeCell ref="A56:G56"/>
    <mergeCell ref="A58:A59"/>
    <mergeCell ref="B58:B59"/>
    <mergeCell ref="C58:C59"/>
    <mergeCell ref="D58:D59"/>
    <mergeCell ref="A5:G5"/>
    <mergeCell ref="A7:G7"/>
    <mergeCell ref="A9:A10"/>
    <mergeCell ref="B9:B10"/>
    <mergeCell ref="C9:C10"/>
    <mergeCell ref="D9:D10"/>
  </mergeCells>
  <pageMargins left="1.1023622047244095" right="0.27559055118110237" top="0.9055118110236221" bottom="0.43307086614173229" header="0.62992125984251968" footer="0.27559055118110237"/>
  <pageSetup paperSize="9" orientation="portrait" r:id="rId1"/>
  <headerFooter alignWithMargins="0">
    <oddHeader>&amp;L&amp;A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2</vt:i4>
      </vt:variant>
    </vt:vector>
  </HeadingPairs>
  <TitlesOfParts>
    <vt:vector size="6" baseType="lpstr">
      <vt:lpstr>SVO (Pomostni)</vt:lpstr>
      <vt:lpstr>Sheet1</vt:lpstr>
      <vt:lpstr>Sheet2</vt:lpstr>
      <vt:lpstr>Sheet3</vt:lpstr>
      <vt:lpstr>'SVO (Pomostni)'!Област_печат</vt:lpstr>
      <vt:lpstr>'SVO (Pomostni)'!Печат_заглавия</vt:lpstr>
    </vt:vector>
  </TitlesOfParts>
  <Company>Hydrostroy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User</cp:lastModifiedBy>
  <dcterms:created xsi:type="dcterms:W3CDTF">2015-07-31T08:17:13Z</dcterms:created>
  <dcterms:modified xsi:type="dcterms:W3CDTF">2016-03-24T06:43:13Z</dcterms:modified>
</cp:coreProperties>
</file>